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0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overnorca.sharepoint.com/sites/AllSGCStaff/Shared Documents/General/SGC Programs/CCI Grant Programs/TCC Program/Round 4 - FY 2021-22/4 - Application Development/Implementation/Application Templates/Workbooks/"/>
    </mc:Choice>
  </mc:AlternateContent>
  <xr:revisionPtr revIDLastSave="334" documentId="8_{57166045-9174-4E08-819E-B26FA2D58DE6}" xr6:coauthVersionLast="47" xr6:coauthVersionMax="47" xr10:uidLastSave="{C8937651-26CB-468D-B99E-7E2FDFF69F93}"/>
  <bookViews>
    <workbookView xWindow="-103" yWindow="-103" windowWidth="23657" windowHeight="15240" firstSheet="2" activeTab="5" xr2:uid="{8AF5DA07-BE57-45B5-A202-8862AC5165F4}"/>
  </bookViews>
  <sheets>
    <sheet name="Proposal Summary" sheetId="35" r:id="rId1"/>
    <sheet name="Applicant Summary" sheetId="38" r:id="rId2"/>
    <sheet name="Summary Budget" sheetId="37" r:id="rId3"/>
    <sheet name="Leverage Funding Sources" sheetId="23" r:id="rId4"/>
    <sheet name="Reference" sheetId="33" r:id="rId5"/>
    <sheet name="Example Summary Budget" sheetId="39" r:id="rId6"/>
  </sheets>
  <externalReferences>
    <externalReference r:id="rId7"/>
  </externalReferences>
  <definedNames>
    <definedName name="_xlnm._FilterDatabase" localSheetId="3" hidden="1">'Leverage Funding Sources'!$B$7:$E$7</definedName>
    <definedName name="_xlnm._FilterDatabase" localSheetId="2" hidden="1">'Summary Budget'!#REF!</definedName>
    <definedName name="CCIType" localSheetId="0">[1]Reference!$A$2:$A$16</definedName>
    <definedName name="CCIType" localSheetId="4">#REF!</definedName>
    <definedName name="CCIType" localSheetId="2">#REF!</definedName>
    <definedName name="CCIType">#REF!</definedName>
    <definedName name="_xlnm.Print_Area" localSheetId="3">'Leverage Funding Sources'!$A$3:$H$27</definedName>
    <definedName name="_xlnm.Print_Area" localSheetId="0">'Proposal Summary'!$A$3:$D$34</definedName>
    <definedName name="_xlnm.Print_Area" localSheetId="2">'Summary Budget'!$A$3:$K$36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37" l="1"/>
  <c r="K12" i="37"/>
  <c r="J12" i="37"/>
  <c r="I12" i="37"/>
  <c r="D12" i="37"/>
  <c r="C12" i="37"/>
  <c r="F16" i="37"/>
  <c r="F17" i="37"/>
  <c r="F18" i="37"/>
  <c r="F19" i="37"/>
  <c r="F20" i="37"/>
  <c r="F22" i="37"/>
  <c r="K13" i="37" s="1"/>
  <c r="F23" i="37"/>
  <c r="C13" i="37"/>
  <c r="F31" i="37"/>
  <c r="F27" i="37"/>
  <c r="F28" i="37"/>
  <c r="F29" i="37"/>
  <c r="F30" i="37"/>
  <c r="F24" i="37"/>
  <c r="F25" i="37"/>
  <c r="F26" i="37"/>
  <c r="F21" i="37"/>
  <c r="K9" i="39"/>
  <c r="D13" i="37"/>
  <c r="J13" i="37"/>
  <c r="I13" i="37"/>
  <c r="C29" i="23"/>
  <c r="I9" i="39"/>
  <c r="B9" i="39"/>
  <c r="D9" i="39"/>
  <c r="C9" i="39"/>
  <c r="A20" i="39"/>
  <c r="E19" i="39"/>
  <c r="E18" i="39"/>
  <c r="E17" i="39"/>
  <c r="A19" i="39"/>
  <c r="A21" i="39"/>
  <c r="A22" i="39"/>
  <c r="D23" i="39"/>
  <c r="K21" i="39"/>
  <c r="E21" i="39"/>
  <c r="K20" i="39"/>
  <c r="E20" i="39"/>
  <c r="K19" i="39"/>
  <c r="K18" i="39"/>
  <c r="A18" i="39"/>
  <c r="E15" i="39"/>
  <c r="E14" i="39"/>
  <c r="E13" i="39"/>
  <c r="E12" i="39"/>
  <c r="L9" i="39"/>
  <c r="J9" i="39"/>
  <c r="B23" i="37"/>
  <c r="B24" i="37"/>
  <c r="B25" i="37"/>
  <c r="B26" i="37"/>
  <c r="B27" i="37"/>
  <c r="B28" i="37"/>
  <c r="B29" i="37"/>
  <c r="B30" i="37"/>
  <c r="B31" i="37"/>
  <c r="B32" i="37"/>
  <c r="B33" i="37"/>
  <c r="B34" i="37"/>
  <c r="B35" i="37"/>
  <c r="B36" i="37"/>
  <c r="B22" i="37"/>
  <c r="G37" i="37"/>
  <c r="E37" i="37"/>
  <c r="B5" i="38"/>
  <c r="B4" i="38"/>
  <c r="B3" i="38"/>
  <c r="L22" i="37"/>
  <c r="C32" i="37"/>
  <c r="C33" i="37"/>
  <c r="C34" i="37"/>
  <c r="C35" i="37"/>
  <c r="C36" i="37"/>
  <c r="C29" i="37"/>
  <c r="C30" i="37"/>
  <c r="C31" i="37"/>
  <c r="C23" i="37"/>
  <c r="C24" i="37"/>
  <c r="C25" i="37"/>
  <c r="C26" i="37"/>
  <c r="C27" i="37"/>
  <c r="C28" i="37"/>
  <c r="C22" i="37"/>
  <c r="B13" i="37" l="1"/>
  <c r="C8" i="39"/>
  <c r="F37" i="37"/>
  <c r="B5" i="37"/>
  <c r="B4" i="37"/>
  <c r="B3" i="37"/>
  <c r="B3" i="23"/>
  <c r="B12" i="37" l="1"/>
  <c r="G12" i="37"/>
  <c r="F12" i="37"/>
  <c r="H12" i="37"/>
  <c r="E12" i="37"/>
  <c r="L31" i="37"/>
  <c r="L30" i="37"/>
  <c r="L29" i="37"/>
  <c r="L28" i="37"/>
  <c r="L27" i="37"/>
  <c r="L26" i="37"/>
  <c r="L25" i="37"/>
  <c r="L24" i="37"/>
  <c r="L23" i="37"/>
  <c r="L13" i="37" s="1"/>
  <c r="B4" i="23" l="1"/>
  <c r="B5" i="23"/>
  <c r="E16" i="39"/>
  <c r="E23" i="39" s="1"/>
  <c r="F23" i="39"/>
  <c r="I8" i="39" l="1"/>
  <c r="D8" i="39"/>
  <c r="L8" i="39"/>
  <c r="E8" i="39"/>
  <c r="B8" i="39"/>
  <c r="F8" i="39"/>
  <c r="G8" i="39"/>
  <c r="H8" i="39"/>
  <c r="J8" i="39"/>
  <c r="K8" i="39"/>
</calcChain>
</file>

<file path=xl/sharedStrings.xml><?xml version="1.0" encoding="utf-8"?>
<sst xmlns="http://schemas.openxmlformats.org/spreadsheetml/2006/main" count="296" uniqueCount="162">
  <si>
    <t>PROPOSAL SUMMARY</t>
  </si>
  <si>
    <t xml:space="preserve">For the following six rows, enter info requested in the cell to the right, in column B.  </t>
  </si>
  <si>
    <t>Lead Applicant:</t>
  </si>
  <si>
    <t>[INSERT HERE]</t>
  </si>
  <si>
    <t>Proposal Name:</t>
  </si>
  <si>
    <t>Jurisdiction:</t>
  </si>
  <si>
    <t xml:space="preserve">Legislative Districts: </t>
  </si>
  <si>
    <t>Main Contact Name:</t>
  </si>
  <si>
    <t xml:space="preserve">Main Contact Title: </t>
  </si>
  <si>
    <t>Email:</t>
  </si>
  <si>
    <t>Phone:</t>
  </si>
  <si>
    <t>Instructions: Applicants may add or delete rows as needed in the table below. For Column D - Copy and paste the Project or Plan summaries from the Work Plan tabs of the Project or Plan Excel Workbooks.</t>
  </si>
  <si>
    <t>Project # or Plan</t>
  </si>
  <si>
    <t>Project or Plan Name</t>
  </si>
  <si>
    <t>Lead Entity</t>
  </si>
  <si>
    <t>Project or Plan Summary</t>
  </si>
  <si>
    <t>Indirect</t>
  </si>
  <si>
    <t>Lead Applicant - Indirect costs</t>
  </si>
  <si>
    <t>Admin</t>
  </si>
  <si>
    <t>Lead Applicant - Direct costs for grant admin</t>
  </si>
  <si>
    <t>CEP</t>
  </si>
  <si>
    <t>Community Engagement Plan</t>
  </si>
  <si>
    <t>DAP</t>
  </si>
  <si>
    <t>Displacement Avoidance Plan</t>
  </si>
  <si>
    <t>WDEOP</t>
  </si>
  <si>
    <t>Workforce Development and Economic Opportunities Plan</t>
  </si>
  <si>
    <t>Project Name</t>
  </si>
  <si>
    <t>Leverage Project Name</t>
  </si>
  <si>
    <t>APPLICANT SUMMARY</t>
  </si>
  <si>
    <t xml:space="preserve">For the following three rows, information will automatically populate in the associated cell to the right, in column B.  </t>
  </si>
  <si>
    <t>Instructions: Add more rows for additional co-applicants as needed.</t>
  </si>
  <si>
    <t>Applicant Type</t>
  </si>
  <si>
    <t>Name</t>
  </si>
  <si>
    <t>Entity Type</t>
  </si>
  <si>
    <t>If "Other", please describe</t>
  </si>
  <si>
    <t>Email</t>
  </si>
  <si>
    <t>Mailing Address</t>
  </si>
  <si>
    <t>Lead Applicant</t>
  </si>
  <si>
    <t>Co-Applicant</t>
  </si>
  <si>
    <t>PROPOSAL SUMMARY BUDGET</t>
  </si>
  <si>
    <t>Instructions (1): Do not edit any shaded cells, headers, or cells with formulas included, specifically the entire "Cap/Threshold Summary Table", "Project #", "Project Name", "TCC Grant Funds" and "Both".</t>
  </si>
  <si>
    <t xml:space="preserve">Instructions (2):  Total Leverage should match the "Leverage Funding Sources" tab. "TCC Grant Funds" column will automatically calculate.   </t>
  </si>
  <si>
    <t>Instructions (3): Fill in the "Predevelopment", "Indirect", and "Direct" costs for all Projects, Plans, and Lead Applicant costs. "Quantifiable" and "Readiness Complete" only apply to grant-funded TCC Projects, not plans, admin or leverage projects.</t>
  </si>
  <si>
    <t>Instructions (4): To add more rows, highlight a row desired to be duplicated and select "Insert Rows"</t>
  </si>
  <si>
    <t>Cap/Threshold Summary Table</t>
  </si>
  <si>
    <t>TCC Projects or Plans w/ Leverage</t>
  </si>
  <si>
    <t>Stand-Alone Leverage Projects</t>
  </si>
  <si>
    <t>Total Leverage</t>
  </si>
  <si>
    <t>Workforce</t>
  </si>
  <si>
    <t>Indicator</t>
  </si>
  <si>
    <t>Community</t>
  </si>
  <si>
    <t>Displacement</t>
  </si>
  <si>
    <t>Predevelopment</t>
  </si>
  <si>
    <t>Water/wastewater</t>
  </si>
  <si>
    <t>Quantifilable &amp; Ready</t>
  </si>
  <si>
    <t>Cap/Threshold</t>
  </si>
  <si>
    <t>25-50%</t>
  </si>
  <si>
    <t>0-25%</t>
  </si>
  <si>
    <t>5-8%</t>
  </si>
  <si>
    <t>Calculated</t>
  </si>
  <si>
    <t>Total</t>
  </si>
  <si>
    <t>PROJECT #</t>
  </si>
  <si>
    <t>PROJECT NAME</t>
  </si>
  <si>
    <t>STRATEGY</t>
  </si>
  <si>
    <t>TOTAL LEVERAGE</t>
  </si>
  <si>
    <t>TCC GRANT FUNDS</t>
  </si>
  <si>
    <t>DIRECT 
COSTS</t>
  </si>
  <si>
    <t>INDIRECT COSTS</t>
  </si>
  <si>
    <t>PREDEV.
COSTS</t>
  </si>
  <si>
    <t>QUANTIFIABLE</t>
  </si>
  <si>
    <t>READINESS COMPLETE</t>
  </si>
  <si>
    <t>BOTH</t>
  </si>
  <si>
    <t>N/A - Lead Applicant</t>
  </si>
  <si>
    <t>Community Engagement</t>
  </si>
  <si>
    <t>N/A -Transformative Plan</t>
  </si>
  <si>
    <t>Displacement Avoidance</t>
  </si>
  <si>
    <t>Workforce Dev. &amp; Economic Opportunities</t>
  </si>
  <si>
    <t>IT</t>
  </si>
  <si>
    <t>Indicator Tracking</t>
  </si>
  <si>
    <t>N/A - Leverage Only</t>
  </si>
  <si>
    <t>Grand Totals</t>
  </si>
  <si>
    <t>LEVERAGE FUNDING SOURCES</t>
  </si>
  <si>
    <t xml:space="preserve">Instructions: To add rows to the table, Drag and drop the lower right-hand corner to extend the formatting. Grant total should match the Total Leverage on the Summary Budget tab. </t>
  </si>
  <si>
    <t>PROJECT #, PLAN, OR INDIRECT</t>
  </si>
  <si>
    <t>FUNDING SOURCE
[insert source names below]</t>
  </si>
  <si>
    <t>AMOUNT ($)</t>
  </si>
  <si>
    <t>Committed at time of application (Yes/No)</t>
  </si>
  <si>
    <t>Funding Term - Start
(MM/DD/YYYY)</t>
  </si>
  <si>
    <t>Funding Term - End (MM/DD/YYYY)</t>
  </si>
  <si>
    <t>Supporting Documentation 
(file name)</t>
  </si>
  <si>
    <t>Certify that funding source is associated with a Project or Plan initiated in anticipation of or contingent upon a TCC award.</t>
  </si>
  <si>
    <t>Leverage Source 1</t>
  </si>
  <si>
    <t>Leverage Source 2</t>
  </si>
  <si>
    <t>Leverage Source 3</t>
  </si>
  <si>
    <t>Leverage Source 4</t>
  </si>
  <si>
    <t>Leverage Source 5</t>
  </si>
  <si>
    <t>Leverage Source 6</t>
  </si>
  <si>
    <t>Leverage Source 7</t>
  </si>
  <si>
    <t xml:space="preserve">                                 </t>
  </si>
  <si>
    <t>Leverage Source 8</t>
  </si>
  <si>
    <t>Leverage Source 9</t>
  </si>
  <si>
    <t>Leverage Source 10</t>
  </si>
  <si>
    <t>Leverage Source 11</t>
  </si>
  <si>
    <t>Leverage Source 12</t>
  </si>
  <si>
    <t>Leverage Source 13</t>
  </si>
  <si>
    <t>Leverage Source 14</t>
  </si>
  <si>
    <t>Leverage Source 15</t>
  </si>
  <si>
    <t>Leverage Source 16</t>
  </si>
  <si>
    <t>Leverage Source 17</t>
  </si>
  <si>
    <t>Leverage Source 18</t>
  </si>
  <si>
    <t>Leverage Source 19</t>
  </si>
  <si>
    <t>Leverage Source 20</t>
  </si>
  <si>
    <t>Leverage Source 21</t>
  </si>
  <si>
    <t>TOTAL</t>
  </si>
  <si>
    <t>Data Validation Tables - Do not edit this sheet</t>
  </si>
  <si>
    <t>PROJECT TYPE</t>
  </si>
  <si>
    <t>Quantifiable</t>
  </si>
  <si>
    <t>Non-Quantifiable</t>
  </si>
  <si>
    <t>Leverage Only</t>
  </si>
  <si>
    <t>Transformative Plan</t>
  </si>
  <si>
    <t>Eligible Applicants</t>
  </si>
  <si>
    <t>Community-based organization</t>
  </si>
  <si>
    <t>Local government</t>
  </si>
  <si>
    <t>Nonprofit organization</t>
  </si>
  <si>
    <t>Philanthropic organization or foundation</t>
  </si>
  <si>
    <t>Faith-based organization</t>
  </si>
  <si>
    <t>Coalition or association of nonprofit organizations</t>
  </si>
  <si>
    <t>Community development finance institution</t>
  </si>
  <si>
    <t>Community development corporation</t>
  </si>
  <si>
    <t>Joint powers authority</t>
  </si>
  <si>
    <t>Council of governments</t>
  </si>
  <si>
    <t>California Native American Tribe</t>
  </si>
  <si>
    <t>Other</t>
  </si>
  <si>
    <t>STRATEGIES</t>
  </si>
  <si>
    <t>N/A - Water/Wastewater Infrastructure</t>
  </si>
  <si>
    <t>1 - Equitable Housing and Neighborhood Development</t>
  </si>
  <si>
    <t>2 - Land Acquisition for Neighborhood Stabilization</t>
  </si>
  <si>
    <t>3.1 - Active Transportation</t>
  </si>
  <si>
    <t>3.2 - Transit and Rail Access</t>
  </si>
  <si>
    <t>3.3 - Car Sharing and Mobility Enhancement</t>
  </si>
  <si>
    <t>4 - Solar Installation, Energy Efficiency, and Appliance Electrification</t>
  </si>
  <si>
    <t>5 - Water Efficiency and Resiliency</t>
  </si>
  <si>
    <t>6 - Recycling, Composting, and Waste Reduction</t>
  </si>
  <si>
    <t>7 - Urban Greening and Green Infrastructure</t>
  </si>
  <si>
    <t>8 - Health Equity and Well-Being</t>
  </si>
  <si>
    <t>9 - Indoor Air Quality</t>
  </si>
  <si>
    <t>10 - Community Microgrids</t>
  </si>
  <si>
    <t>11 - Brownfield Redevelopment</t>
  </si>
  <si>
    <t>Yes or no</t>
  </si>
  <si>
    <t>Yes</t>
  </si>
  <si>
    <t>No</t>
  </si>
  <si>
    <t>City of Pineapple</t>
  </si>
  <si>
    <t>Pineapple's for All</t>
  </si>
  <si>
    <t>0-3%</t>
  </si>
  <si>
    <t>Build Pineapple</t>
  </si>
  <si>
    <t>1 - Equitable Housing/Neighborhood Dev.</t>
  </si>
  <si>
    <t>Recycle Pineapple</t>
  </si>
  <si>
    <t>6.1 - Organics Waste Reduction</t>
  </si>
  <si>
    <t>Bike/Walk Pineapple</t>
  </si>
  <si>
    <t>Active Pineapple</t>
  </si>
  <si>
    <t>8 - Health and Well-Being</t>
  </si>
  <si>
    <t>Support Pineapple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</si>
</sst>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  <numFmt numFmtId="166" formatCode="_([$$-409]* #,##0.00_);_([$$-409]* \(#,##0.00\);_([$$-409]* &quot;-&quot;??_);_(@_)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4" tint="-0.249977111117893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8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Arial"/>
      <family val="2"/>
    </font>
    <font>
      <sz val="11"/>
      <color rgb="FF000000"/>
      <name val="Arial"/>
      <family val="2"/>
    </font>
    <font>
      <b/>
      <sz val="12"/>
      <color theme="3"/>
      <name val="Arial"/>
      <family val="2"/>
    </font>
    <font>
      <sz val="12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FFFF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8"/>
      <color rgb="FF000000"/>
      <name val="Calibri"/>
      <family val="2"/>
      <charset val="1"/>
    </font>
    <font>
      <sz val="11"/>
      <color rgb="FF1F4E78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8"/>
      <color theme="0"/>
      <name val="Calibri"/>
      <family val="2"/>
      <charset val="1"/>
    </font>
    <font>
      <sz val="8"/>
      <name val="Arial"/>
      <family val="2"/>
    </font>
    <font>
      <b/>
      <sz val="15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8"/>
      <name val="Calibri"/>
      <family val="2"/>
      <charset val="1"/>
    </font>
    <font>
      <sz val="11"/>
      <name val="Calibri"/>
      <family val="2"/>
      <scheme val="minor"/>
    </font>
    <font>
      <b/>
      <sz val="11"/>
      <color rgb="FFC00000"/>
      <name val="Arial"/>
      <family val="2"/>
    </font>
    <font>
      <b/>
      <sz val="8"/>
      <color theme="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CDEF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thick">
        <color rgb="FF4472C4"/>
      </left>
      <right style="thick">
        <color rgb="FF4472C4"/>
      </right>
      <top style="thick">
        <color rgb="FF4472C4"/>
      </top>
      <bottom style="thick">
        <color rgb="FF4472C4"/>
      </bottom>
      <diagonal/>
    </border>
    <border>
      <left/>
      <right style="thick">
        <color rgb="FF4472C4"/>
      </right>
      <top style="thick">
        <color rgb="FF4472C4"/>
      </top>
      <bottom style="thick">
        <color rgb="FF4472C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4472C4"/>
      </left>
      <right style="thick">
        <color rgb="FF4472C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9" fillId="0" borderId="24" applyNumberFormat="0" applyFill="0" applyAlignment="0" applyProtection="0"/>
    <xf numFmtId="0" fontId="21" fillId="0" borderId="25" applyNumberFormat="0" applyFill="0" applyAlignment="0" applyProtection="0"/>
  </cellStyleXfs>
  <cellXfs count="204">
    <xf numFmtId="0" fontId="0" fillId="0" borderId="0" xfId="0"/>
    <xf numFmtId="0" fontId="2" fillId="0" borderId="0" xfId="0" applyFont="1"/>
    <xf numFmtId="0" fontId="2" fillId="0" borderId="0" xfId="0" applyFont="1" applyBorder="1"/>
    <xf numFmtId="0" fontId="9" fillId="0" borderId="2" xfId="0" applyFont="1" applyBorder="1" applyAlignment="1">
      <alignment vertical="top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Border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8" fillId="0" borderId="0" xfId="0" applyFont="1" applyBorder="1" applyAlignment="1" applyProtection="1">
      <alignment horizontal="right"/>
      <protection locked="0"/>
    </xf>
    <xf numFmtId="0" fontId="2" fillId="2" borderId="0" xfId="0" applyFont="1" applyFill="1"/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4" fontId="5" fillId="0" borderId="2" xfId="1" applyNumberFormat="1" applyFont="1" applyBorder="1" applyAlignment="1">
      <alignment horizontal="center" vertical="center"/>
    </xf>
    <xf numFmtId="164" fontId="9" fillId="0" borderId="2" xfId="1" applyNumberFormat="1" applyFont="1" applyBorder="1" applyAlignment="1">
      <alignment vertical="center" wrapText="1"/>
    </xf>
    <xf numFmtId="164" fontId="9" fillId="0" borderId="10" xfId="1" applyNumberFormat="1" applyFont="1" applyBorder="1" applyAlignment="1">
      <alignment vertical="center" wrapText="1"/>
    </xf>
    <xf numFmtId="164" fontId="9" fillId="0" borderId="3" xfId="1" applyNumberFormat="1" applyFont="1" applyBorder="1" applyAlignment="1">
      <alignment vertical="center" wrapText="1"/>
    </xf>
    <xf numFmtId="0" fontId="9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164" fontId="5" fillId="3" borderId="4" xfId="1" applyNumberFormat="1" applyFont="1" applyFill="1" applyBorder="1" applyAlignment="1">
      <alignment vertical="center" wrapText="1"/>
    </xf>
    <xf numFmtId="164" fontId="5" fillId="3" borderId="2" xfId="1" applyNumberFormat="1" applyFont="1" applyFill="1" applyBorder="1" applyAlignment="1">
      <alignment vertical="center" wrapText="1"/>
    </xf>
    <xf numFmtId="0" fontId="9" fillId="3" borderId="10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164" fontId="9" fillId="0" borderId="5" xfId="1" applyNumberFormat="1" applyFont="1" applyBorder="1" applyAlignment="1">
      <alignment vertical="center" wrapText="1"/>
    </xf>
    <xf numFmtId="0" fontId="8" fillId="0" borderId="0" xfId="0" applyFont="1" applyBorder="1" applyAlignment="1">
      <alignment horizontal="right"/>
    </xf>
    <xf numFmtId="0" fontId="0" fillId="0" borderId="0" xfId="0" applyFont="1"/>
    <xf numFmtId="44" fontId="9" fillId="4" borderId="0" xfId="0" applyNumberFormat="1" applyFont="1" applyFill="1" applyBorder="1" applyAlignment="1"/>
    <xf numFmtId="44" fontId="8" fillId="4" borderId="0" xfId="1" applyNumberFormat="1" applyFont="1" applyFill="1" applyBorder="1"/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9" borderId="10" xfId="0" applyFont="1" applyFill="1" applyBorder="1" applyAlignment="1">
      <alignment horizontal="center" vertical="center"/>
    </xf>
    <xf numFmtId="0" fontId="9" fillId="9" borderId="2" xfId="0" applyFont="1" applyFill="1" applyBorder="1" applyAlignment="1">
      <alignment vertical="center" wrapText="1"/>
    </xf>
    <xf numFmtId="0" fontId="18" fillId="0" borderId="0" xfId="0" applyFont="1" applyAlignment="1">
      <alignment horizontal="center"/>
    </xf>
    <xf numFmtId="0" fontId="9" fillId="0" borderId="15" xfId="0" applyFont="1" applyBorder="1" applyAlignment="1">
      <alignment horizontal="center"/>
    </xf>
    <xf numFmtId="44" fontId="9" fillId="5" borderId="15" xfId="1" applyNumberFormat="1" applyFont="1" applyFill="1" applyBorder="1" applyAlignment="1">
      <alignment horizontal="center" vertical="center" wrapText="1"/>
    </xf>
    <xf numFmtId="44" fontId="5" fillId="0" borderId="4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top"/>
    </xf>
    <xf numFmtId="0" fontId="9" fillId="0" borderId="2" xfId="0" applyFont="1" applyBorder="1" applyAlignment="1">
      <alignment horizontal="center" vertical="top"/>
    </xf>
    <xf numFmtId="0" fontId="9" fillId="9" borderId="2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vertical="center"/>
    </xf>
    <xf numFmtId="0" fontId="22" fillId="2" borderId="2" xfId="0" applyFont="1" applyFill="1" applyBorder="1"/>
    <xf numFmtId="0" fontId="7" fillId="0" borderId="0" xfId="0" applyFont="1" applyBorder="1"/>
    <xf numFmtId="0" fontId="2" fillId="0" borderId="1" xfId="0" applyFont="1" applyBorder="1"/>
    <xf numFmtId="0" fontId="16" fillId="4" borderId="0" xfId="0" applyFont="1" applyFill="1" applyAlignment="1">
      <alignment horizontal="left" vertical="center"/>
    </xf>
    <xf numFmtId="0" fontId="9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3" borderId="3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horizontal="center" vertical="top"/>
    </xf>
    <xf numFmtId="0" fontId="20" fillId="0" borderId="17" xfId="4" applyFill="1" applyBorder="1" applyAlignment="1">
      <alignment horizontal="center" vertical="center"/>
    </xf>
    <xf numFmtId="0" fontId="20" fillId="0" borderId="19" xfId="4" applyFill="1" applyBorder="1" applyAlignment="1">
      <alignment horizontal="center" vertical="center"/>
    </xf>
    <xf numFmtId="0" fontId="20" fillId="0" borderId="20" xfId="4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 wrapText="1"/>
    </xf>
    <xf numFmtId="0" fontId="0" fillId="4" borderId="0" xfId="0" applyFill="1" applyBorder="1"/>
    <xf numFmtId="0" fontId="20" fillId="0" borderId="18" xfId="4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20" fillId="0" borderId="17" xfId="4" applyFill="1" applyBorder="1" applyAlignment="1">
      <alignment horizontal="center"/>
    </xf>
    <xf numFmtId="0" fontId="2" fillId="4" borderId="0" xfId="0" applyFont="1" applyFill="1" applyProtection="1">
      <protection locked="0"/>
    </xf>
    <xf numFmtId="44" fontId="10" fillId="4" borderId="0" xfId="0" applyNumberFormat="1" applyFont="1" applyFill="1" applyBorder="1" applyAlignment="1"/>
    <xf numFmtId="164" fontId="9" fillId="8" borderId="5" xfId="1" applyNumberFormat="1" applyFont="1" applyFill="1" applyBorder="1" applyAlignment="1" applyProtection="1">
      <alignment vertical="center" wrapText="1"/>
      <protection locked="0"/>
    </xf>
    <xf numFmtId="164" fontId="9" fillId="13" borderId="5" xfId="1" applyNumberFormat="1" applyFont="1" applyFill="1" applyBorder="1" applyAlignment="1" applyProtection="1">
      <alignment vertical="center" wrapText="1"/>
      <protection locked="0"/>
    </xf>
    <xf numFmtId="0" fontId="6" fillId="12" borderId="0" xfId="0" applyFont="1" applyFill="1" applyProtection="1">
      <protection locked="0"/>
    </xf>
    <xf numFmtId="0" fontId="5" fillId="12" borderId="0" xfId="0" applyFont="1" applyFill="1" applyAlignment="1">
      <alignment horizontal="left"/>
    </xf>
    <xf numFmtId="0" fontId="17" fillId="12" borderId="0" xfId="0" applyFont="1" applyFill="1" applyBorder="1" applyAlignment="1" applyProtection="1">
      <alignment horizontal="left"/>
      <protection locked="0"/>
    </xf>
    <xf numFmtId="0" fontId="9" fillId="12" borderId="0" xfId="0" applyFont="1" applyFill="1" applyBorder="1" applyAlignment="1" applyProtection="1">
      <alignment vertical="center"/>
      <protection locked="0"/>
    </xf>
    <xf numFmtId="0" fontId="21" fillId="0" borderId="15" xfId="5" applyBorder="1" applyAlignment="1" applyProtection="1">
      <alignment vertical="center" wrapText="1"/>
      <protection locked="0"/>
    </xf>
    <xf numFmtId="0" fontId="21" fillId="0" borderId="22" xfId="5" applyBorder="1" applyAlignment="1" applyProtection="1">
      <alignment vertical="center"/>
      <protection locked="0"/>
    </xf>
    <xf numFmtId="0" fontId="21" fillId="7" borderId="15" xfId="5" applyFill="1" applyBorder="1" applyAlignment="1">
      <alignment vertical="center" wrapText="1"/>
    </xf>
    <xf numFmtId="0" fontId="24" fillId="0" borderId="15" xfId="5" applyFont="1" applyBorder="1" applyAlignment="1">
      <alignment horizontal="center" wrapText="1"/>
    </xf>
    <xf numFmtId="0" fontId="24" fillId="0" borderId="15" xfId="5" applyFont="1" applyBorder="1" applyAlignment="1" applyProtection="1">
      <alignment horizontal="center" wrapText="1"/>
      <protection locked="0"/>
    </xf>
    <xf numFmtId="0" fontId="24" fillId="0" borderId="15" xfId="5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left" vertical="center" wrapText="1"/>
    </xf>
    <xf numFmtId="164" fontId="5" fillId="3" borderId="8" xfId="1" applyNumberFormat="1" applyFont="1" applyFill="1" applyBorder="1" applyAlignment="1">
      <alignment vertical="center" wrapText="1"/>
    </xf>
    <xf numFmtId="164" fontId="9" fillId="0" borderId="9" xfId="1" applyNumberFormat="1" applyFont="1" applyBorder="1" applyAlignment="1">
      <alignment vertical="center" wrapText="1"/>
    </xf>
    <xf numFmtId="0" fontId="25" fillId="12" borderId="0" xfId="0" applyFont="1" applyFill="1" applyBorder="1" applyAlignment="1" applyProtection="1">
      <alignment vertical="center" wrapText="1"/>
      <protection locked="0"/>
    </xf>
    <xf numFmtId="0" fontId="0" fillId="12" borderId="0" xfId="0" applyFill="1" applyBorder="1"/>
    <xf numFmtId="0" fontId="26" fillId="12" borderId="0" xfId="5" applyFont="1" applyFill="1" applyBorder="1" applyAlignment="1">
      <alignment vertical="center"/>
    </xf>
    <xf numFmtId="0" fontId="8" fillId="0" borderId="11" xfId="0" applyFont="1" applyBorder="1" applyAlignment="1" applyProtection="1">
      <alignment horizontal="center" vertical="center"/>
      <protection locked="0"/>
    </xf>
    <xf numFmtId="0" fontId="11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11" fillId="4" borderId="0" xfId="0" applyFont="1" applyFill="1" applyBorder="1" applyAlignment="1" applyProtection="1">
      <alignment horizontal="left" vertical="center" wrapText="1"/>
      <protection locked="0"/>
    </xf>
    <xf numFmtId="0" fontId="23" fillId="4" borderId="0" xfId="0" applyFont="1" applyFill="1" applyAlignment="1">
      <alignment horizontal="left" vertical="center"/>
    </xf>
    <xf numFmtId="0" fontId="2" fillId="4" borderId="0" xfId="0" applyFont="1" applyFill="1" applyAlignment="1" applyProtection="1">
      <alignment vertical="center"/>
      <protection locked="0"/>
    </xf>
    <xf numFmtId="0" fontId="27" fillId="0" borderId="0" xfId="3" applyFont="1" applyAlignment="1" applyProtection="1">
      <alignment vertical="center"/>
      <protection locked="0"/>
    </xf>
    <xf numFmtId="0" fontId="27" fillId="0" borderId="0" xfId="3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/>
    </xf>
    <xf numFmtId="0" fontId="27" fillId="0" borderId="0" xfId="3" applyFont="1" applyAlignment="1">
      <alignment vertical="center"/>
    </xf>
    <xf numFmtId="0" fontId="28" fillId="0" borderId="0" xfId="0" applyFont="1" applyFill="1"/>
    <xf numFmtId="0" fontId="11" fillId="4" borderId="0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Fill="1" applyAlignment="1">
      <alignment horizontal="left"/>
    </xf>
    <xf numFmtId="0" fontId="0" fillId="0" borderId="21" xfId="0" applyBorder="1" applyAlignment="1">
      <alignment wrapText="1"/>
    </xf>
    <xf numFmtId="0" fontId="0" fillId="0" borderId="15" xfId="0" applyBorder="1" applyAlignment="1">
      <alignment wrapText="1"/>
    </xf>
    <xf numFmtId="0" fontId="9" fillId="0" borderId="15" xfId="0" applyFont="1" applyBorder="1" applyAlignment="1">
      <alignment horizontal="center" wrapText="1"/>
    </xf>
    <xf numFmtId="0" fontId="2" fillId="0" borderId="15" xfId="0" applyFont="1" applyBorder="1" applyAlignment="1">
      <alignment wrapText="1"/>
    </xf>
    <xf numFmtId="0" fontId="27" fillId="12" borderId="13" xfId="3" applyFont="1" applyFill="1" applyBorder="1" applyAlignment="1" applyProtection="1">
      <alignment horizontal="left" vertical="center"/>
      <protection locked="0"/>
    </xf>
    <xf numFmtId="0" fontId="3" fillId="12" borderId="0" xfId="0" applyFont="1" applyFill="1" applyBorder="1" applyAlignment="1" applyProtection="1">
      <alignment horizontal="left" vertical="center"/>
      <protection locked="0"/>
    </xf>
    <xf numFmtId="0" fontId="7" fillId="12" borderId="0" xfId="0" applyFont="1" applyFill="1" applyBorder="1" applyAlignment="1">
      <alignment horizontal="left"/>
    </xf>
    <xf numFmtId="0" fontId="2" fillId="12" borderId="1" xfId="0" applyFont="1" applyFill="1" applyBorder="1"/>
    <xf numFmtId="0" fontId="12" fillId="12" borderId="1" xfId="0" applyFont="1" applyFill="1" applyBorder="1" applyAlignment="1">
      <alignment vertical="center"/>
    </xf>
    <xf numFmtId="0" fontId="12" fillId="12" borderId="0" xfId="0" applyFont="1" applyFill="1" applyBorder="1" applyAlignment="1">
      <alignment vertical="center"/>
    </xf>
    <xf numFmtId="0" fontId="9" fillId="12" borderId="0" xfId="0" applyFont="1" applyFill="1" applyBorder="1" applyAlignment="1" applyProtection="1">
      <alignment vertical="center" wrapText="1"/>
      <protection locked="0"/>
    </xf>
    <xf numFmtId="0" fontId="12" fillId="12" borderId="6" xfId="0" applyFont="1" applyFill="1" applyBorder="1" applyAlignment="1">
      <alignment vertical="center"/>
    </xf>
    <xf numFmtId="0" fontId="11" fillId="12" borderId="0" xfId="0" applyFont="1" applyFill="1" applyBorder="1" applyAlignment="1" applyProtection="1">
      <alignment vertical="center" wrapText="1"/>
      <protection locked="0"/>
    </xf>
    <xf numFmtId="0" fontId="2" fillId="12" borderId="0" xfId="0" applyFont="1" applyFill="1" applyBorder="1"/>
    <xf numFmtId="0" fontId="12" fillId="12" borderId="7" xfId="0" applyFont="1" applyFill="1" applyBorder="1" applyAlignment="1">
      <alignment vertical="center"/>
    </xf>
    <xf numFmtId="0" fontId="3" fillId="12" borderId="0" xfId="0" applyFont="1" applyFill="1" applyBorder="1" applyAlignment="1" applyProtection="1">
      <alignment horizontal="center" vertical="center"/>
      <protection locked="0"/>
    </xf>
    <xf numFmtId="0" fontId="12" fillId="12" borderId="0" xfId="0" applyFont="1" applyFill="1" applyBorder="1" applyAlignment="1" applyProtection="1">
      <alignment vertical="center" wrapText="1"/>
      <protection locked="0"/>
    </xf>
    <xf numFmtId="0" fontId="0" fillId="12" borderId="0" xfId="0" applyFill="1"/>
    <xf numFmtId="0" fontId="29" fillId="0" borderId="24" xfId="6" applyFill="1" applyAlignment="1">
      <alignment horizontal="left"/>
    </xf>
    <xf numFmtId="0" fontId="21" fillId="0" borderId="25" xfId="7" applyFill="1" applyAlignment="1">
      <alignment horizontal="left"/>
    </xf>
    <xf numFmtId="0" fontId="20" fillId="0" borderId="16" xfId="4" applyFill="1" applyAlignment="1">
      <alignment horizontal="center" vertical="center" wrapText="1"/>
    </xf>
    <xf numFmtId="0" fontId="20" fillId="0" borderId="16" xfId="4" applyFill="1" applyAlignment="1">
      <alignment horizontal="center" vertical="center"/>
    </xf>
    <xf numFmtId="0" fontId="20" fillId="0" borderId="16" xfId="4" applyFill="1" applyAlignment="1" applyProtection="1">
      <alignment vertical="center"/>
      <protection locked="0"/>
    </xf>
    <xf numFmtId="0" fontId="2" fillId="2" borderId="2" xfId="0" applyFont="1" applyFill="1" applyBorder="1"/>
    <xf numFmtId="0" fontId="2" fillId="0" borderId="21" xfId="0" applyFont="1" applyBorder="1" applyAlignment="1">
      <alignment wrapText="1"/>
    </xf>
    <xf numFmtId="0" fontId="9" fillId="0" borderId="15" xfId="0" applyFont="1" applyBorder="1" applyAlignment="1">
      <alignment wrapText="1"/>
    </xf>
    <xf numFmtId="9" fontId="6" fillId="3" borderId="12" xfId="0" applyNumberFormat="1" applyFont="1" applyFill="1" applyBorder="1" applyAlignment="1">
      <alignment horizontal="center" vertical="center"/>
    </xf>
    <xf numFmtId="9" fontId="6" fillId="3" borderId="14" xfId="0" applyNumberFormat="1" applyFont="1" applyFill="1" applyBorder="1" applyAlignment="1">
      <alignment horizontal="center" vertical="center"/>
    </xf>
    <xf numFmtId="9" fontId="8" fillId="3" borderId="14" xfId="2" applyFont="1" applyFill="1" applyBorder="1" applyAlignment="1" applyProtection="1">
      <alignment horizontal="center" vertical="center" wrapText="1"/>
      <protection locked="0"/>
    </xf>
    <xf numFmtId="9" fontId="8" fillId="3" borderId="23" xfId="2" applyFont="1" applyFill="1" applyBorder="1" applyAlignment="1" applyProtection="1">
      <alignment horizontal="center" vertical="center" wrapText="1"/>
      <protection locked="0"/>
    </xf>
    <xf numFmtId="9" fontId="6" fillId="3" borderId="23" xfId="0" applyNumberFormat="1" applyFont="1" applyFill="1" applyBorder="1" applyAlignment="1">
      <alignment vertical="center"/>
    </xf>
    <xf numFmtId="9" fontId="6" fillId="8" borderId="15" xfId="2" applyFont="1" applyFill="1" applyBorder="1" applyAlignment="1">
      <alignment horizontal="center" vertical="center"/>
    </xf>
    <xf numFmtId="9" fontId="6" fillId="8" borderId="15" xfId="2" applyNumberFormat="1" applyFont="1" applyFill="1" applyBorder="1" applyAlignment="1">
      <alignment horizontal="center" vertical="center"/>
    </xf>
    <xf numFmtId="165" fontId="8" fillId="6" borderId="15" xfId="2" applyNumberFormat="1" applyFont="1" applyFill="1" applyBorder="1" applyAlignment="1" applyProtection="1">
      <alignment horizontal="center" vertical="center" wrapText="1"/>
      <protection locked="0"/>
    </xf>
    <xf numFmtId="9" fontId="6" fillId="6" borderId="15" xfId="2" applyNumberFormat="1" applyFont="1" applyFill="1" applyBorder="1" applyAlignment="1">
      <alignment horizontal="center" vertical="center"/>
    </xf>
    <xf numFmtId="165" fontId="6" fillId="6" borderId="15" xfId="2" applyNumberFormat="1" applyFont="1" applyFill="1" applyBorder="1" applyAlignment="1">
      <alignment horizontal="center" vertical="center"/>
    </xf>
    <xf numFmtId="165" fontId="6" fillId="5" borderId="15" xfId="2" applyNumberFormat="1" applyFont="1" applyFill="1" applyBorder="1" applyAlignment="1">
      <alignment vertical="center"/>
    </xf>
    <xf numFmtId="164" fontId="6" fillId="8" borderId="15" xfId="0" applyNumberFormat="1" applyFont="1" applyFill="1" applyBorder="1" applyAlignment="1" applyProtection="1">
      <alignment vertical="center" wrapText="1"/>
      <protection locked="0"/>
    </xf>
    <xf numFmtId="164" fontId="6" fillId="6" borderId="15" xfId="0" applyNumberFormat="1" applyFont="1" applyFill="1" applyBorder="1" applyAlignment="1" applyProtection="1">
      <alignment vertical="center" wrapText="1"/>
      <protection locked="0"/>
    </xf>
    <xf numFmtId="166" fontId="8" fillId="14" borderId="15" xfId="2" applyNumberFormat="1" applyFont="1" applyFill="1" applyBorder="1" applyAlignment="1" applyProtection="1">
      <alignment horizontal="center" vertical="center" wrapText="1"/>
      <protection locked="0"/>
    </xf>
    <xf numFmtId="164" fontId="6" fillId="5" borderId="15" xfId="1" applyNumberFormat="1" applyFont="1" applyFill="1" applyBorder="1" applyAlignment="1">
      <alignment vertical="center"/>
    </xf>
    <xf numFmtId="164" fontId="6" fillId="12" borderId="0" xfId="0" applyNumberFormat="1" applyFont="1" applyFill="1" applyBorder="1" applyAlignment="1" applyProtection="1">
      <alignment vertical="center" wrapText="1"/>
      <protection locked="0"/>
    </xf>
    <xf numFmtId="0" fontId="8" fillId="12" borderId="0" xfId="0" applyFont="1" applyFill="1" applyBorder="1" applyAlignment="1">
      <alignment horizontal="right"/>
    </xf>
    <xf numFmtId="165" fontId="8" fillId="12" borderId="0" xfId="0" applyNumberFormat="1" applyFont="1" applyFill="1" applyBorder="1" applyAlignment="1">
      <alignment horizontal="center"/>
    </xf>
    <xf numFmtId="166" fontId="9" fillId="12" borderId="0" xfId="2" applyNumberFormat="1" applyFont="1" applyFill="1" applyBorder="1" applyAlignment="1" applyProtection="1">
      <alignment horizontal="center" vertical="center" wrapText="1"/>
      <protection locked="0"/>
    </xf>
    <xf numFmtId="164" fontId="6" fillId="12" borderId="0" xfId="1" applyNumberFormat="1" applyFont="1" applyFill="1" applyBorder="1" applyAlignment="1">
      <alignment vertical="center"/>
    </xf>
    <xf numFmtId="0" fontId="7" fillId="2" borderId="2" xfId="0" applyFont="1" applyFill="1" applyBorder="1"/>
    <xf numFmtId="0" fontId="7" fillId="2" borderId="0" xfId="0" applyFont="1" applyFill="1"/>
    <xf numFmtId="0" fontId="2" fillId="2" borderId="5" xfId="0" applyFont="1" applyFill="1" applyBorder="1"/>
    <xf numFmtId="9" fontId="8" fillId="10" borderId="15" xfId="0" applyNumberFormat="1" applyFont="1" applyFill="1" applyBorder="1" applyAlignment="1" applyProtection="1">
      <alignment vertical="center" wrapText="1"/>
      <protection locked="0"/>
    </xf>
    <xf numFmtId="166" fontId="8" fillId="10" borderId="15" xfId="2" applyNumberFormat="1" applyFont="1" applyFill="1" applyBorder="1" applyAlignment="1" applyProtection="1">
      <alignment horizontal="center" vertical="center" wrapText="1"/>
      <protection locked="0"/>
    </xf>
    <xf numFmtId="165" fontId="6" fillId="8" borderId="15" xfId="2" applyNumberFormat="1" applyFont="1" applyFill="1" applyBorder="1" applyAlignment="1">
      <alignment horizontal="center" vertical="center"/>
    </xf>
    <xf numFmtId="0" fontId="2" fillId="4" borderId="0" xfId="0" applyFont="1" applyFill="1" applyAlignment="1" applyProtection="1">
      <alignment horizontal="left" vertical="center"/>
      <protection locked="0"/>
    </xf>
    <xf numFmtId="0" fontId="31" fillId="0" borderId="0" xfId="0" applyFont="1" applyFill="1"/>
    <xf numFmtId="0" fontId="32" fillId="12" borderId="0" xfId="0" applyFont="1" applyFill="1"/>
    <xf numFmtId="0" fontId="32" fillId="0" borderId="0" xfId="0" applyFont="1" applyFill="1"/>
    <xf numFmtId="0" fontId="30" fillId="16" borderId="1" xfId="0" applyFont="1" applyFill="1" applyBorder="1"/>
    <xf numFmtId="0" fontId="33" fillId="11" borderId="0" xfId="0" applyFont="1" applyFill="1"/>
    <xf numFmtId="164" fontId="34" fillId="3" borderId="3" xfId="1" applyNumberFormat="1" applyFont="1" applyFill="1" applyBorder="1" applyAlignment="1">
      <alignment vertical="center" wrapText="1"/>
    </xf>
    <xf numFmtId="0" fontId="35" fillId="8" borderId="15" xfId="4" applyFont="1" applyFill="1" applyBorder="1" applyAlignment="1">
      <alignment horizontal="center" vertical="center" wrapText="1"/>
    </xf>
    <xf numFmtId="0" fontId="35" fillId="8" borderId="15" xfId="4" applyFont="1" applyFill="1" applyBorder="1" applyAlignment="1">
      <alignment horizontal="center" vertical="center"/>
    </xf>
    <xf numFmtId="0" fontId="36" fillId="0" borderId="0" xfId="0" applyFont="1" applyFill="1" applyAlignment="1">
      <alignment horizontal="left"/>
    </xf>
    <xf numFmtId="166" fontId="5" fillId="3" borderId="5" xfId="1" applyNumberFormat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166" fontId="5" fillId="0" borderId="3" xfId="1" applyNumberFormat="1" applyFont="1" applyBorder="1" applyAlignment="1">
      <alignment horizontal="center" vertical="center"/>
    </xf>
    <xf numFmtId="44" fontId="5" fillId="0" borderId="3" xfId="1" applyNumberFormat="1" applyFont="1" applyBorder="1" applyAlignment="1">
      <alignment horizontal="left" vertical="center"/>
    </xf>
    <xf numFmtId="44" fontId="5" fillId="0" borderId="8" xfId="1" applyNumberFormat="1" applyFont="1" applyBorder="1" applyAlignment="1">
      <alignment horizontal="left" vertical="center"/>
    </xf>
    <xf numFmtId="44" fontId="5" fillId="0" borderId="8" xfId="1" applyNumberFormat="1" applyFont="1" applyBorder="1" applyAlignment="1">
      <alignment horizontal="center" vertical="center"/>
    </xf>
    <xf numFmtId="44" fontId="5" fillId="0" borderId="3" xfId="1" applyNumberFormat="1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66" fontId="5" fillId="0" borderId="2" xfId="1" applyNumberFormat="1" applyFont="1" applyBorder="1" applyAlignment="1">
      <alignment vertical="center"/>
    </xf>
    <xf numFmtId="44" fontId="5" fillId="0" borderId="2" xfId="1" applyNumberFormat="1" applyFont="1" applyBorder="1" applyAlignment="1">
      <alignment horizontal="left" vertical="center"/>
    </xf>
    <xf numFmtId="44" fontId="5" fillId="0" borderId="4" xfId="1" applyNumberFormat="1" applyFont="1" applyBorder="1" applyAlignment="1">
      <alignment horizontal="left" vertical="center"/>
    </xf>
    <xf numFmtId="44" fontId="5" fillId="0" borderId="4" xfId="1" applyNumberFormat="1" applyFont="1" applyBorder="1" applyAlignment="1">
      <alignment vertical="center"/>
    </xf>
    <xf numFmtId="166" fontId="5" fillId="0" borderId="2" xfId="1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166" fontId="5" fillId="0" borderId="2" xfId="1" applyNumberFormat="1" applyFont="1" applyBorder="1" applyAlignment="1">
      <alignment horizontal="center" vertical="center"/>
    </xf>
    <xf numFmtId="44" fontId="6" fillId="0" borderId="2" xfId="1" applyNumberFormat="1" applyFont="1" applyBorder="1" applyAlignment="1">
      <alignment horizontal="left" vertical="center"/>
    </xf>
    <xf numFmtId="44" fontId="6" fillId="0" borderId="4" xfId="1" applyNumberFormat="1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44" fontId="5" fillId="0" borderId="14" xfId="1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44" fontId="5" fillId="0" borderId="15" xfId="1" applyNumberFormat="1" applyFont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37" fillId="15" borderId="0" xfId="0" applyFont="1" applyFill="1"/>
    <xf numFmtId="0" fontId="4" fillId="0" borderId="0" xfId="0" applyFont="1" applyProtection="1">
      <protection locked="0"/>
    </xf>
    <xf numFmtId="0" fontId="38" fillId="0" borderId="0" xfId="0" applyFont="1" applyFill="1"/>
    <xf numFmtId="0" fontId="5" fillId="0" borderId="0" xfId="0" applyFont="1" applyBorder="1"/>
    <xf numFmtId="0" fontId="5" fillId="0" borderId="0" xfId="0" applyFont="1" applyProtection="1">
      <protection locked="0"/>
    </xf>
    <xf numFmtId="0" fontId="39" fillId="12" borderId="0" xfId="0" applyFont="1" applyFill="1"/>
    <xf numFmtId="0" fontId="40" fillId="11" borderId="1" xfId="0" applyFont="1" applyFill="1" applyBorder="1"/>
  </cellXfs>
  <cellStyles count="8">
    <cellStyle name="Currency" xfId="1" builtinId="4"/>
    <cellStyle name="Heading 1" xfId="4" builtinId="16"/>
    <cellStyle name="Heading 2" xfId="6" builtinId="17"/>
    <cellStyle name="Heading 3" xfId="7" builtinId="18"/>
    <cellStyle name="Heading 4" xfId="5" builtinId="19"/>
    <cellStyle name="Normal" xfId="0" builtinId="0"/>
    <cellStyle name="Percent" xfId="2" builtinId="5"/>
    <cellStyle name="Title" xfId="3" builtinId="15"/>
  </cellStyles>
  <dxfs count="6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bottom style="thick">
          <color theme="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5"/>
        <color theme="3"/>
        <name val="Arial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6" formatCode="_([$$-409]* #,##0.00_);_([$$-409]* \(#,##0.00\);_([$$-409]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6" formatCode="_([$$-409]* #,##0.00_);_([$$-409]* \(#,##0.00\);_([$$-409]* &quot;-&quot;??_);_(@_)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protection locked="0" hidden="0"/>
    </dxf>
    <dxf>
      <border>
        <bottom style="thin">
          <color rgb="FF000000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5"/>
        <color theme="3" tint="-0.249977111117893"/>
        <name val="Calibri"/>
        <family val="2"/>
        <scheme val="minor"/>
      </font>
      <fill>
        <patternFill patternType="solid">
          <fgColor indexed="64"/>
          <bgColor rgb="FFECDEF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bottom style="thick">
          <color theme="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5"/>
        <color theme="3"/>
        <name val="Arial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Table Style 1" pivot="0" count="0" xr9:uid="{8D7CA0A9-7DF1-4AA9-A252-B07D6CE556AE}"/>
  </tableStyles>
  <colors>
    <mruColors>
      <color rgb="FFECDEF6"/>
      <color rgb="FFE4D2F2"/>
      <color rgb="FFFF9966"/>
      <color rgb="FFC39BE1"/>
      <color rgb="FFFF7D7D"/>
      <color rgb="FFFF9191"/>
      <color rgb="FFFFA3A3"/>
      <color rgb="FFEAB200"/>
      <color rgb="FFFFC9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sgc\DLRP\DLRP_TCC\TCC%20Application\Templates\Revised%208.22.17\TCC_Implementation_Summary%20Budget%20Template_8.22.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Budget"/>
      <sheetName val="Leverage Funding Sources"/>
      <sheetName val="Reference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C22ABD-3F7B-4099-AC9C-4E99D8E2DF5B}" name="Table2" displayName="Table2" ref="B15:L37" totalsRowShown="0" headerRowDxfId="50" dataDxfId="49" headerRowBorderDxfId="47" tableBorderDxfId="48" dataCellStyle="Currency">
  <autoFilter ref="B15:L37" xr:uid="{399D7F92-F59B-4FCB-A23E-609CA882581F}"/>
  <tableColumns count="11">
    <tableColumn id="1" xr3:uid="{108876B2-B9AC-4134-A86E-54000CD22128}" name="PROJECT #" dataDxfId="46"/>
    <tableColumn id="2" xr3:uid="{F14DD072-7304-4FB9-AE6B-3F309CE0882D}" name="PROJECT NAME" dataDxfId="45"/>
    <tableColumn id="3" xr3:uid="{D349B6EC-3F3B-4036-907A-BB0A3913674D}" name="STRATEGY" dataDxfId="44"/>
    <tableColumn id="4" xr3:uid="{D59E51EB-0478-4FAA-84D2-B3ECC5E73F09}" name="TOTAL LEVERAGE" dataDxfId="43" dataCellStyle="Currency"/>
    <tableColumn id="5" xr3:uid="{AB77C915-093F-4672-A232-D53B59F20D41}" name="TCC GRANT FUNDS" dataDxfId="42" dataCellStyle="Currency"/>
    <tableColumn id="15" xr3:uid="{14579BCF-D1CA-4A4A-99C1-8B12181EA235}" name="DIRECT _x000a_COSTS" dataDxfId="41" dataCellStyle="Currency"/>
    <tableColumn id="16" xr3:uid="{22836F10-4147-4552-A5F2-BB9CAE7F9E58}" name="INDIRECT COSTS" dataDxfId="40" dataCellStyle="Currency"/>
    <tableColumn id="6" xr3:uid="{00277A32-B5E2-4B80-A13D-1C5A41B4D56E}" name="PREDEV._x000a_COSTS" dataDxfId="39" dataCellStyle="Currency"/>
    <tableColumn id="9" xr3:uid="{7DCB72BE-4DCD-4BE2-905B-E6B7E7E84856}" name="QUANTIFIABLE" dataDxfId="38" dataCellStyle="Currency"/>
    <tableColumn id="10" xr3:uid="{750A126A-5C41-46C3-A834-52E1D4A2E712}" name="READINESS COMPLETE" dataDxfId="37" dataCellStyle="Currency"/>
    <tableColumn id="11" xr3:uid="{217980AC-3537-4523-8CEB-05EFD1000AD6}" name="BOTH" dataDxfId="36" dataCellStyle="Currency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7:H29" totalsRowShown="0" headerRowDxfId="35" dataDxfId="34" headerRowBorderDxfId="32" tableBorderDxfId="33">
  <autoFilter ref="A7:H29" xr:uid="{00000000-0009-0000-0100-000003000000}"/>
  <tableColumns count="8">
    <tableColumn id="1" xr3:uid="{00000000-0010-0000-0000-000001000000}" name="PROJECT #, PLAN, OR INDIRECT" dataDxfId="31"/>
    <tableColumn id="2" xr3:uid="{00000000-0010-0000-0000-000002000000}" name="FUNDING SOURCE_x000a_[insert source names below]" dataDxfId="30"/>
    <tableColumn id="3" xr3:uid="{00000000-0010-0000-0000-000003000000}" name="AMOUNT ($)" dataDxfId="29" dataCellStyle="Currency"/>
    <tableColumn id="8" xr3:uid="{4AC9AF31-554C-4C60-AE3A-29AD26F8FBC0}" name="Committed at time of application (Yes/No)" dataDxfId="28" dataCellStyle="Currency"/>
    <tableColumn id="5" xr3:uid="{00000000-0010-0000-0000-000005000000}" name="Funding Term - Start_x000a_(MM/DD/YYYY)" dataDxfId="27" dataCellStyle="Currency"/>
    <tableColumn id="4" xr3:uid="{A4DAB1E0-AEB2-4C13-AC68-BA41583A415F}" name="Funding Term - End (MM/DD/YYYY)" dataDxfId="26" dataCellStyle="Currency"/>
    <tableColumn id="6" xr3:uid="{00000000-0010-0000-0000-000006000000}" name="Supporting Documentation _x000a_(file name)" dataDxfId="25"/>
    <tableColumn id="7" xr3:uid="{3310C206-914B-4BB8-AA10-1E6769D723AF}" name="Certify that funding source is associated with a Project or Plan initiated in anticipation of or contingent upon a TCC award." dataDxfId="24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B01923-3C17-44C9-AF8D-FD7BD3F3E69B}" name="Table22" displayName="Table22" ref="A11:K23" totalsRowShown="0" headerRowDxfId="14" dataDxfId="13" headerRowBorderDxfId="11" tableBorderDxfId="12" dataCellStyle="Currency">
  <autoFilter ref="A11:K23" xr:uid="{B4B01923-3C17-44C9-AF8D-FD7BD3F3E69B}"/>
  <tableColumns count="11">
    <tableColumn id="1" xr3:uid="{C3DB7AA3-0654-49F7-9B20-AF2ACB3FFC46}" name="PROJECT #" dataDxfId="10"/>
    <tableColumn id="2" xr3:uid="{12C5809D-7F88-4702-8719-351F0A44980C}" name="PROJECT NAME" dataDxfId="9"/>
    <tableColumn id="3" xr3:uid="{A404C313-B1B4-4ED9-B387-FADFC6D7B29A}" name="STRATEGY" dataDxfId="8"/>
    <tableColumn id="4" xr3:uid="{D0CC49EA-2770-4826-9A2B-923FAC62B489}" name="TOTAL LEVERAGE" dataDxfId="7" dataCellStyle="Currency"/>
    <tableColumn id="5" xr3:uid="{B5AAE8CE-4709-4857-9CFC-4FBCD9E05F90}" name="TCC GRANT FUNDS" dataDxfId="6" dataCellStyle="Currency"/>
    <tableColumn id="15" xr3:uid="{EEFD0CE7-6F2F-4563-B552-7B59B69894BC}" name="DIRECT _x000a_COSTS" dataDxfId="5" dataCellStyle="Currency"/>
    <tableColumn id="16" xr3:uid="{4CAB95F4-29BB-4DA2-A7F0-36FE36442722}" name="INDIRECT COSTS" dataDxfId="4" dataCellStyle="Currency"/>
    <tableColumn id="6" xr3:uid="{E7C72C7B-C6D7-4B2A-B28F-0054F3592267}" name="PREDEV._x000a_COSTS" dataDxfId="3" dataCellStyle="Currency"/>
    <tableColumn id="9" xr3:uid="{B26423FC-AA0E-453A-9295-1BEF493A49FD}" name="QUANTIFIABLE" dataDxfId="2" dataCellStyle="Currency"/>
    <tableColumn id="10" xr3:uid="{3F371EAE-8163-43F7-A18B-C9397069F42B}" name="READINESS COMPLETE" dataDxfId="1" dataCellStyle="Currency"/>
    <tableColumn id="11" xr3:uid="{9EBF79A4-F2F1-4732-95D6-39146891FD39}" name="BOTH" dataDxfId="0" dataCellStyle="Currency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  <pageSetUpPr fitToPage="1"/>
  </sheetPr>
  <dimension ref="A1:D32"/>
  <sheetViews>
    <sheetView showGridLines="0" zoomScaleNormal="100" zoomScalePageLayoutView="90" workbookViewId="0"/>
  </sheetViews>
  <sheetFormatPr defaultColWidth="26.42578125" defaultRowHeight="14.1"/>
  <cols>
    <col min="1" max="1" width="21.42578125" style="1" customWidth="1"/>
    <col min="2" max="2" width="53.28515625" style="1" customWidth="1"/>
    <col min="3" max="3" width="26.42578125" style="1"/>
    <col min="4" max="4" width="79.5703125" style="1" customWidth="1"/>
    <col min="5" max="16384" width="26.42578125" style="1"/>
  </cols>
  <sheetData>
    <row r="1" spans="1:4" ht="36.75" customHeight="1">
      <c r="A1" s="102" t="s">
        <v>0</v>
      </c>
      <c r="B1" s="101"/>
    </row>
    <row r="2" spans="1:4" ht="15" customHeight="1">
      <c r="A2" s="160" t="s">
        <v>1</v>
      </c>
      <c r="B2" s="101"/>
    </row>
    <row r="3" spans="1:4" s="2" customFormat="1" ht="16.7">
      <c r="A3" s="125" t="s">
        <v>2</v>
      </c>
      <c r="B3" s="52" t="s">
        <v>3</v>
      </c>
    </row>
    <row r="4" spans="1:4" ht="16.7">
      <c r="A4" s="125" t="s">
        <v>4</v>
      </c>
      <c r="B4" s="52" t="s">
        <v>3</v>
      </c>
    </row>
    <row r="5" spans="1:4" ht="16.7">
      <c r="A5" s="125" t="s">
        <v>5</v>
      </c>
      <c r="B5" s="52" t="s">
        <v>3</v>
      </c>
    </row>
    <row r="6" spans="1:4" ht="16.7">
      <c r="A6" s="125" t="s">
        <v>6</v>
      </c>
      <c r="B6" s="52" t="s">
        <v>3</v>
      </c>
    </row>
    <row r="7" spans="1:4" ht="16.7">
      <c r="A7" s="125" t="s">
        <v>7</v>
      </c>
      <c r="B7" s="52" t="s">
        <v>3</v>
      </c>
      <c r="C7" s="34"/>
      <c r="D7" s="51"/>
    </row>
    <row r="8" spans="1:4" ht="16.7">
      <c r="A8" s="125" t="s">
        <v>8</v>
      </c>
      <c r="B8" s="52" t="s">
        <v>3</v>
      </c>
      <c r="C8" s="34"/>
      <c r="D8" s="51"/>
    </row>
    <row r="9" spans="1:4" ht="16.7">
      <c r="A9" s="125" t="s">
        <v>9</v>
      </c>
      <c r="B9" s="52" t="s">
        <v>3</v>
      </c>
      <c r="C9" s="34"/>
      <c r="D9" s="51"/>
    </row>
    <row r="10" spans="1:4" ht="16.7">
      <c r="A10" s="125" t="s">
        <v>10</v>
      </c>
      <c r="B10" s="52" t="s">
        <v>3</v>
      </c>
      <c r="C10" s="34"/>
      <c r="D10" s="51"/>
    </row>
    <row r="11" spans="1:4" s="56" customFormat="1" ht="37.5" customHeight="1">
      <c r="A11" s="53" t="s">
        <v>11</v>
      </c>
      <c r="B11" s="54"/>
      <c r="C11" s="54"/>
      <c r="D11" s="55"/>
    </row>
    <row r="12" spans="1:4" ht="40.5" customHeight="1">
      <c r="A12" s="61" t="s">
        <v>12</v>
      </c>
      <c r="B12" s="62" t="s">
        <v>13</v>
      </c>
      <c r="C12" s="63" t="s">
        <v>14</v>
      </c>
      <c r="D12" s="63" t="s">
        <v>15</v>
      </c>
    </row>
    <row r="13" spans="1:4" ht="40.5" customHeight="1">
      <c r="A13" s="57" t="s">
        <v>16</v>
      </c>
      <c r="B13" s="85" t="s">
        <v>17</v>
      </c>
      <c r="C13" s="59"/>
      <c r="D13" s="60"/>
    </row>
    <row r="14" spans="1:4" ht="40.5" customHeight="1">
      <c r="A14" s="38" t="s">
        <v>18</v>
      </c>
      <c r="B14" s="19" t="s">
        <v>19</v>
      </c>
      <c r="C14" s="59"/>
      <c r="D14" s="60"/>
    </row>
    <row r="15" spans="1:4" customFormat="1" ht="42.75" customHeight="1">
      <c r="A15" s="57" t="s">
        <v>20</v>
      </c>
      <c r="B15" s="58" t="s">
        <v>21</v>
      </c>
      <c r="C15" s="59"/>
      <c r="D15" s="60"/>
    </row>
    <row r="16" spans="1:4" customFormat="1" ht="42.75" customHeight="1">
      <c r="A16" s="38" t="s">
        <v>22</v>
      </c>
      <c r="B16" s="48" t="s">
        <v>23</v>
      </c>
      <c r="C16" s="3"/>
      <c r="D16" s="47"/>
    </row>
    <row r="17" spans="1:4" ht="42.75" customHeight="1">
      <c r="A17" s="38" t="s">
        <v>24</v>
      </c>
      <c r="B17" s="48" t="s">
        <v>25</v>
      </c>
      <c r="C17" s="3"/>
      <c r="D17" s="47"/>
    </row>
    <row r="18" spans="1:4" ht="42.75" customHeight="1">
      <c r="A18" s="39">
        <v>1</v>
      </c>
      <c r="B18" s="46" t="s">
        <v>26</v>
      </c>
      <c r="C18" s="3"/>
      <c r="D18" s="47"/>
    </row>
    <row r="19" spans="1:4" ht="42.75" customHeight="1">
      <c r="A19" s="39">
        <v>2</v>
      </c>
      <c r="B19" s="46" t="s">
        <v>26</v>
      </c>
      <c r="C19" s="3"/>
      <c r="D19" s="47"/>
    </row>
    <row r="20" spans="1:4" ht="42.75" customHeight="1">
      <c r="A20" s="39">
        <v>3</v>
      </c>
      <c r="B20" s="46" t="s">
        <v>26</v>
      </c>
      <c r="C20" s="3"/>
      <c r="D20" s="47"/>
    </row>
    <row r="21" spans="1:4" ht="42.75" customHeight="1">
      <c r="A21" s="39">
        <v>4</v>
      </c>
      <c r="B21" s="46" t="s">
        <v>26</v>
      </c>
      <c r="C21" s="3"/>
      <c r="D21" s="47"/>
    </row>
    <row r="22" spans="1:4" ht="42.75" customHeight="1">
      <c r="A22" s="39">
        <v>5</v>
      </c>
      <c r="B22" s="46" t="s">
        <v>26</v>
      </c>
      <c r="C22" s="3"/>
      <c r="D22" s="47"/>
    </row>
    <row r="23" spans="1:4" ht="42.75" customHeight="1">
      <c r="A23" s="39">
        <v>6</v>
      </c>
      <c r="B23" s="46" t="s">
        <v>26</v>
      </c>
      <c r="C23" s="3"/>
      <c r="D23" s="47"/>
    </row>
    <row r="24" spans="1:4" ht="42.75" customHeight="1">
      <c r="A24" s="39">
        <v>7</v>
      </c>
      <c r="B24" s="46" t="s">
        <v>26</v>
      </c>
      <c r="C24" s="3"/>
      <c r="D24" s="47"/>
    </row>
    <row r="25" spans="1:4" ht="42.75" customHeight="1">
      <c r="A25" s="39">
        <v>8</v>
      </c>
      <c r="B25" s="46" t="s">
        <v>26</v>
      </c>
      <c r="C25" s="3"/>
      <c r="D25" s="47"/>
    </row>
    <row r="26" spans="1:4" ht="42.75" customHeight="1">
      <c r="A26" s="39">
        <v>9</v>
      </c>
      <c r="B26" s="46" t="s">
        <v>26</v>
      </c>
      <c r="C26" s="3"/>
      <c r="D26" s="47"/>
    </row>
    <row r="27" spans="1:4" ht="42.75" customHeight="1">
      <c r="A27" s="39">
        <v>10</v>
      </c>
      <c r="B27" s="46" t="s">
        <v>26</v>
      </c>
      <c r="C27" s="3"/>
      <c r="D27" s="47"/>
    </row>
    <row r="28" spans="1:4" ht="42.75" customHeight="1">
      <c r="A28" s="39">
        <v>11</v>
      </c>
      <c r="B28" s="46" t="s">
        <v>27</v>
      </c>
      <c r="C28" s="3"/>
      <c r="D28" s="47"/>
    </row>
    <row r="29" spans="1:4" ht="42.75" customHeight="1">
      <c r="A29" s="39">
        <v>12</v>
      </c>
      <c r="B29" s="46" t="s">
        <v>27</v>
      </c>
      <c r="C29" s="3"/>
      <c r="D29" s="47"/>
    </row>
    <row r="30" spans="1:4" ht="42.75" customHeight="1">
      <c r="A30" s="39">
        <v>13</v>
      </c>
      <c r="B30" s="46" t="s">
        <v>27</v>
      </c>
      <c r="C30" s="3"/>
      <c r="D30" s="47"/>
    </row>
    <row r="31" spans="1:4" ht="42.75" customHeight="1">
      <c r="A31" s="39">
        <v>14</v>
      </c>
      <c r="B31" s="46" t="s">
        <v>27</v>
      </c>
      <c r="C31" s="3"/>
      <c r="D31" s="47"/>
    </row>
    <row r="32" spans="1:4" ht="42.75" customHeight="1">
      <c r="A32" s="39">
        <v>15</v>
      </c>
      <c r="B32" s="46" t="s">
        <v>27</v>
      </c>
      <c r="C32" s="3"/>
      <c r="D32" s="47"/>
    </row>
  </sheetData>
  <pageMargins left="0.7" right="0.7" top="0.75" bottom="0.75" header="0.3" footer="0.3"/>
  <pageSetup scale="60" fitToHeight="0" orientation="portrait" r:id="rId1"/>
  <headerFooter>
    <oddHeader>&amp;L&amp;"Arial,Bold"
&amp;C&amp;"Arial,Bold"&amp;14Transformative Climate Communities Program
Round 3 Application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7AB64-37E1-4FEB-A08A-B7B8CBEB22A8}">
  <sheetPr>
    <tabColor rgb="FF0070C0"/>
  </sheetPr>
  <dimension ref="A1:V45"/>
  <sheetViews>
    <sheetView workbookViewId="0">
      <selection activeCell="A2" sqref="A2"/>
    </sheetView>
  </sheetViews>
  <sheetFormatPr defaultRowHeight="14.65"/>
  <cols>
    <col min="1" max="1" width="22.42578125" customWidth="1"/>
    <col min="2" max="2" width="25.140625" customWidth="1"/>
    <col min="3" max="3" width="33.140625" customWidth="1"/>
    <col min="4" max="4" width="34.7109375" customWidth="1"/>
    <col min="5" max="5" width="30.5703125" customWidth="1"/>
    <col min="6" max="6" width="33.7109375" customWidth="1"/>
  </cols>
  <sheetData>
    <row r="1" spans="1:22" s="18" customFormat="1" ht="37.5" customHeight="1">
      <c r="A1" s="111" t="s">
        <v>28</v>
      </c>
      <c r="B1" s="112"/>
      <c r="C1" s="112"/>
      <c r="D1" s="112"/>
      <c r="E1" s="112"/>
      <c r="F1" s="11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</row>
    <row r="2" spans="1:22" s="18" customFormat="1" ht="18" customHeight="1">
      <c r="A2" s="161" t="s">
        <v>29</v>
      </c>
      <c r="B2" s="112"/>
      <c r="C2" s="112"/>
      <c r="D2" s="112"/>
      <c r="E2" s="112"/>
      <c r="F2" s="11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</row>
    <row r="3" spans="1:22" s="18" customFormat="1" ht="17.649999999999999">
      <c r="A3" s="113" t="s">
        <v>2</v>
      </c>
      <c r="B3" s="114" t="str">
        <f>'Proposal Summary'!B3</f>
        <v>[INSERT HERE]</v>
      </c>
      <c r="C3" s="115"/>
      <c r="D3" s="116"/>
      <c r="E3" s="77"/>
      <c r="F3" s="117"/>
      <c r="G3" s="117"/>
      <c r="H3" s="117"/>
      <c r="I3" s="117"/>
      <c r="J3" s="117"/>
      <c r="K3" s="123"/>
      <c r="L3" s="117"/>
      <c r="M3" s="117"/>
      <c r="N3" s="117"/>
      <c r="O3" s="117"/>
      <c r="P3" s="123"/>
      <c r="Q3" s="117"/>
      <c r="R3" s="117"/>
      <c r="S3" s="117"/>
      <c r="T3" s="117"/>
      <c r="U3" s="123"/>
      <c r="V3" s="117"/>
    </row>
    <row r="4" spans="1:22" s="18" customFormat="1" ht="17.649999999999999">
      <c r="A4" s="113" t="s">
        <v>4</v>
      </c>
      <c r="B4" s="114" t="str">
        <f>'Proposal Summary'!B4</f>
        <v>[INSERT HERE]</v>
      </c>
      <c r="C4" s="118"/>
      <c r="D4" s="116"/>
      <c r="E4" s="77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</row>
    <row r="5" spans="1:22" s="18" customFormat="1" ht="17.649999999999999">
      <c r="A5" s="113" t="s">
        <v>5</v>
      </c>
      <c r="B5" s="120" t="str">
        <f>'Proposal Summary'!B5</f>
        <v>[INSERT HERE]</v>
      </c>
      <c r="C5" s="121"/>
      <c r="D5" s="116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</row>
    <row r="6" spans="1:22" ht="24.75" customHeight="1">
      <c r="A6" s="64" t="s">
        <v>30</v>
      </c>
      <c r="B6" s="65"/>
      <c r="C6" s="66"/>
      <c r="E6" s="77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</row>
    <row r="7" spans="1:22" s="42" customFormat="1" ht="21" customHeight="1">
      <c r="A7" s="69" t="s">
        <v>31</v>
      </c>
      <c r="B7" s="69" t="s">
        <v>32</v>
      </c>
      <c r="C7" s="69" t="s">
        <v>33</v>
      </c>
      <c r="D7" s="69" t="s">
        <v>34</v>
      </c>
      <c r="E7" s="69" t="s">
        <v>35</v>
      </c>
      <c r="F7" s="67" t="s">
        <v>36</v>
      </c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</row>
    <row r="8" spans="1:22" ht="21" customHeight="1">
      <c r="A8" s="68" t="s">
        <v>37</v>
      </c>
      <c r="B8" s="131"/>
      <c r="C8" s="107"/>
      <c r="D8" s="107"/>
      <c r="E8" s="107"/>
      <c r="F8" s="107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</row>
    <row r="9" spans="1:22" ht="21" customHeight="1">
      <c r="A9" s="43" t="s">
        <v>38</v>
      </c>
      <c r="B9" s="110"/>
      <c r="C9" s="108"/>
      <c r="D9" s="108"/>
      <c r="E9" s="108"/>
      <c r="F9" s="108"/>
      <c r="G9" s="117"/>
      <c r="H9" s="117"/>
      <c r="I9" s="117"/>
      <c r="J9" s="117"/>
      <c r="K9" s="123"/>
      <c r="L9" s="117"/>
      <c r="M9" s="117"/>
      <c r="N9" s="117"/>
      <c r="O9" s="117"/>
      <c r="P9" s="123"/>
      <c r="Q9" s="117"/>
      <c r="R9" s="117"/>
      <c r="S9" s="117"/>
      <c r="T9" s="117"/>
      <c r="U9" s="123"/>
      <c r="V9" s="117"/>
    </row>
    <row r="10" spans="1:22" ht="21" customHeight="1">
      <c r="A10" s="43" t="s">
        <v>38</v>
      </c>
      <c r="B10" s="132"/>
      <c r="C10" s="109"/>
      <c r="D10" s="109"/>
      <c r="E10" s="108"/>
      <c r="F10" s="108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</row>
    <row r="11" spans="1:22" ht="21" customHeight="1">
      <c r="A11" s="43" t="s">
        <v>38</v>
      </c>
      <c r="B11" s="110"/>
      <c r="C11" s="110"/>
      <c r="D11" s="110"/>
      <c r="E11" s="110"/>
      <c r="F11" s="110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</row>
    <row r="12" spans="1:22" ht="21" customHeight="1">
      <c r="A12" s="43" t="s">
        <v>38</v>
      </c>
      <c r="B12" s="110"/>
      <c r="C12" s="108"/>
      <c r="D12" s="108"/>
      <c r="E12" s="108"/>
      <c r="F12" s="108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</row>
    <row r="13" spans="1:22" ht="21" customHeight="1">
      <c r="A13" s="43" t="s">
        <v>38</v>
      </c>
      <c r="B13" s="110"/>
      <c r="C13" s="108"/>
      <c r="D13" s="108"/>
      <c r="E13" s="108"/>
      <c r="F13" s="108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</row>
    <row r="14" spans="1:22" ht="21" customHeight="1">
      <c r="A14" s="43" t="s">
        <v>38</v>
      </c>
      <c r="B14" s="110"/>
      <c r="C14" s="108"/>
      <c r="D14" s="108"/>
      <c r="E14" s="108"/>
      <c r="F14" s="108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</row>
    <row r="15" spans="1:22" ht="21" customHeight="1">
      <c r="A15" s="43" t="s">
        <v>38</v>
      </c>
      <c r="B15" s="110"/>
      <c r="C15" s="108"/>
      <c r="D15" s="108"/>
      <c r="E15" s="108"/>
      <c r="F15" s="108"/>
      <c r="G15" s="117"/>
      <c r="H15" s="117"/>
      <c r="I15" s="117"/>
      <c r="J15" s="117"/>
      <c r="K15" s="123"/>
      <c r="L15" s="117"/>
      <c r="M15" s="117"/>
      <c r="N15" s="117"/>
      <c r="O15" s="117"/>
      <c r="P15" s="123"/>
      <c r="Q15" s="117"/>
      <c r="R15" s="117"/>
      <c r="S15" s="117"/>
      <c r="T15" s="117"/>
      <c r="U15" s="123"/>
      <c r="V15" s="117"/>
    </row>
    <row r="16" spans="1:22" ht="21" customHeight="1">
      <c r="A16" s="43" t="s">
        <v>38</v>
      </c>
      <c r="B16" s="110"/>
      <c r="C16" s="108"/>
      <c r="D16" s="108"/>
      <c r="E16" s="108"/>
      <c r="F16" s="108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</row>
    <row r="17" spans="1:22" ht="21" customHeight="1">
      <c r="A17" s="43" t="s">
        <v>38</v>
      </c>
      <c r="B17" s="110"/>
      <c r="C17" s="108"/>
      <c r="D17" s="108"/>
      <c r="E17" s="108"/>
      <c r="F17" s="108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</row>
    <row r="18" spans="1:22" ht="21" customHeight="1">
      <c r="A18" s="43" t="s">
        <v>38</v>
      </c>
      <c r="B18" s="110"/>
      <c r="C18" s="108"/>
      <c r="D18" s="108"/>
      <c r="E18" s="108"/>
      <c r="F18" s="108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</row>
    <row r="19" spans="1:22" ht="21" customHeight="1">
      <c r="A19" s="43" t="s">
        <v>38</v>
      </c>
      <c r="B19" s="110"/>
      <c r="C19" s="108"/>
      <c r="D19" s="108"/>
      <c r="E19" s="108"/>
      <c r="F19" s="108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</row>
    <row r="20" spans="1:22" ht="21" customHeight="1">
      <c r="A20" s="43" t="s">
        <v>38</v>
      </c>
      <c r="B20" s="110"/>
      <c r="C20" s="108"/>
      <c r="D20" s="108"/>
      <c r="E20" s="108"/>
      <c r="F20" s="108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</row>
    <row r="21" spans="1:22" ht="21" customHeight="1">
      <c r="A21" s="43" t="s">
        <v>38</v>
      </c>
      <c r="B21" s="110"/>
      <c r="C21" s="108"/>
      <c r="D21" s="108"/>
      <c r="E21" s="108"/>
      <c r="F21" s="108"/>
      <c r="G21" s="117"/>
      <c r="H21" s="117"/>
      <c r="I21" s="117"/>
      <c r="J21" s="117"/>
      <c r="K21" s="123"/>
      <c r="L21" s="117"/>
      <c r="M21" s="117"/>
      <c r="N21" s="117"/>
      <c r="O21" s="117"/>
      <c r="P21" s="123"/>
      <c r="Q21" s="117"/>
      <c r="R21" s="117"/>
      <c r="S21" s="117"/>
      <c r="T21" s="117"/>
      <c r="U21" s="123"/>
      <c r="V21" s="117"/>
    </row>
    <row r="22" spans="1:22" ht="21" customHeight="1">
      <c r="A22" s="43" t="s">
        <v>38</v>
      </c>
      <c r="B22" s="110"/>
      <c r="C22" s="108"/>
      <c r="D22" s="108"/>
      <c r="E22" s="108"/>
      <c r="F22" s="108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</row>
    <row r="23" spans="1:22" ht="17.649999999999999">
      <c r="A23" s="119"/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</row>
    <row r="24" spans="1:22" ht="17.649999999999999">
      <c r="A24" s="119"/>
      <c r="B24" s="119"/>
      <c r="C24" s="119"/>
      <c r="D24" s="119"/>
      <c r="E24" s="119"/>
      <c r="F24" s="119"/>
      <c r="G24" s="119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</row>
    <row r="25" spans="1:22" ht="17.649999999999999">
      <c r="A25" s="119"/>
      <c r="B25" s="119"/>
      <c r="C25" s="119"/>
      <c r="D25" s="119"/>
      <c r="E25" s="119"/>
      <c r="F25" s="119"/>
      <c r="G25" s="119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</row>
    <row r="26" spans="1:22" ht="17.649999999999999">
      <c r="A26" s="119"/>
      <c r="B26" s="119"/>
      <c r="C26" s="119"/>
      <c r="D26" s="119"/>
      <c r="E26" s="119"/>
      <c r="F26" s="119"/>
      <c r="G26" s="119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</row>
    <row r="27" spans="1:22" ht="17.649999999999999">
      <c r="A27" s="119"/>
      <c r="B27" s="119"/>
      <c r="C27" s="119"/>
      <c r="D27" s="119"/>
      <c r="E27" s="119"/>
      <c r="F27" s="119"/>
      <c r="G27" s="119"/>
      <c r="H27" s="117"/>
      <c r="I27" s="117"/>
      <c r="J27" s="117"/>
      <c r="K27" s="123"/>
      <c r="L27" s="117"/>
      <c r="M27" s="117"/>
      <c r="N27" s="117"/>
      <c r="O27" s="117"/>
      <c r="P27" s="123"/>
      <c r="Q27" s="117"/>
      <c r="R27" s="117"/>
      <c r="S27" s="117"/>
      <c r="T27" s="117"/>
      <c r="U27" s="123"/>
      <c r="V27" s="117"/>
    </row>
    <row r="28" spans="1:22" ht="17.649999999999999">
      <c r="A28" s="119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</row>
    <row r="29" spans="1:22" ht="17.649999999999999">
      <c r="A29" s="119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</row>
    <row r="30" spans="1:22" ht="17.649999999999999">
      <c r="A30" s="119"/>
      <c r="B30" s="119"/>
      <c r="C30" s="119"/>
      <c r="D30" s="119"/>
      <c r="E30" s="119"/>
      <c r="F30" s="119"/>
      <c r="G30" s="119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</row>
    <row r="31" spans="1:22" ht="17.649999999999999">
      <c r="A31" s="119"/>
      <c r="B31" s="119"/>
      <c r="C31" s="119"/>
      <c r="D31" s="119"/>
      <c r="E31" s="119"/>
      <c r="F31" s="119"/>
      <c r="G31" s="119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</row>
    <row r="32" spans="1:22" ht="17.649999999999999">
      <c r="A32" s="119"/>
      <c r="B32" s="119"/>
      <c r="C32" s="119"/>
      <c r="D32" s="119"/>
      <c r="E32" s="119"/>
      <c r="F32" s="119"/>
      <c r="G32" s="119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</row>
    <row r="33" spans="1:22" ht="17.649999999999999">
      <c r="A33" s="119"/>
      <c r="B33" s="119"/>
      <c r="C33" s="119"/>
      <c r="D33" s="119"/>
      <c r="E33" s="119"/>
      <c r="F33" s="119"/>
      <c r="G33" s="119"/>
      <c r="H33" s="117"/>
      <c r="I33" s="117"/>
      <c r="J33" s="117"/>
      <c r="K33" s="123"/>
      <c r="L33" s="117"/>
      <c r="M33" s="117"/>
      <c r="N33" s="117"/>
      <c r="O33" s="117"/>
      <c r="P33" s="123"/>
      <c r="Q33" s="117"/>
      <c r="R33" s="117"/>
      <c r="S33" s="117"/>
      <c r="T33" s="117"/>
      <c r="U33" s="123"/>
      <c r="V33" s="117"/>
    </row>
    <row r="34" spans="1:22" ht="17.649999999999999">
      <c r="A34" s="119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</row>
    <row r="35" spans="1:22" ht="17.649999999999999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</row>
    <row r="36" spans="1:22" ht="17.649999999999999">
      <c r="A36" s="119"/>
      <c r="B36" s="119"/>
      <c r="C36" s="119"/>
      <c r="D36" s="119"/>
      <c r="E36" s="119"/>
      <c r="F36" s="119"/>
      <c r="G36" s="119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</row>
    <row r="37" spans="1:22" ht="17.649999999999999">
      <c r="A37" s="119"/>
      <c r="B37" s="119"/>
      <c r="C37" s="119"/>
      <c r="D37" s="119"/>
      <c r="E37" s="119"/>
      <c r="F37" s="119"/>
      <c r="G37" s="119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</row>
    <row r="38" spans="1:22" ht="17.649999999999999">
      <c r="A38" s="119"/>
      <c r="B38" s="119"/>
      <c r="C38" s="119"/>
      <c r="D38" s="119"/>
      <c r="E38" s="119"/>
      <c r="F38" s="119"/>
      <c r="G38" s="119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</row>
    <row r="39" spans="1:22" ht="17.649999999999999">
      <c r="A39" s="119"/>
      <c r="B39" s="119"/>
      <c r="C39" s="119"/>
      <c r="D39" s="119"/>
      <c r="E39" s="119"/>
      <c r="F39" s="119"/>
      <c r="G39" s="119"/>
      <c r="H39" s="117"/>
      <c r="I39" s="117"/>
      <c r="J39" s="117"/>
      <c r="K39" s="123"/>
      <c r="L39" s="117"/>
      <c r="M39" s="117"/>
      <c r="N39" s="117"/>
      <c r="O39" s="117"/>
      <c r="P39" s="123"/>
      <c r="Q39" s="117"/>
      <c r="R39" s="117"/>
      <c r="S39" s="117"/>
      <c r="T39" s="117"/>
      <c r="U39" s="123"/>
      <c r="V39" s="117"/>
    </row>
    <row r="40" spans="1:22" ht="17.649999999999999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</row>
    <row r="41" spans="1:22" ht="17.649999999999999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</row>
    <row r="42" spans="1:22" ht="17.649999999999999">
      <c r="A42" s="119"/>
      <c r="B42" s="119"/>
      <c r="C42" s="119"/>
      <c r="D42" s="119"/>
      <c r="E42" s="119"/>
      <c r="F42" s="119"/>
      <c r="G42" s="119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</row>
    <row r="43" spans="1:22" ht="17.649999999999999">
      <c r="A43" s="119"/>
      <c r="B43" s="119"/>
      <c r="C43" s="119"/>
      <c r="D43" s="119"/>
      <c r="E43" s="119"/>
      <c r="F43" s="119"/>
      <c r="G43" s="119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</row>
    <row r="44" spans="1:22" ht="17.649999999999999">
      <c r="A44" s="119"/>
      <c r="B44" s="119"/>
      <c r="C44" s="119"/>
      <c r="D44" s="119"/>
      <c r="E44" s="119"/>
      <c r="F44" s="119"/>
      <c r="G44" s="119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</row>
    <row r="45" spans="1:22" ht="17.649999999999999">
      <c r="A45" s="119"/>
      <c r="B45" s="119"/>
      <c r="C45" s="119"/>
      <c r="D45" s="119"/>
      <c r="E45" s="119"/>
      <c r="F45" s="119"/>
      <c r="G45" s="119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CAA63FE-229F-41FB-97A2-E2F338F9774B}">
          <x14:formula1>
            <xm:f>Reference!$A$9:$A$20</xm:f>
          </x14:formula1>
          <xm:sqref>C8:C22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C4724-A0A1-46A0-ABC4-D4FF2248182F}">
  <sheetPr>
    <tabColor theme="4" tint="-0.249977111117893"/>
    <pageSetUpPr fitToPage="1"/>
  </sheetPr>
  <dimension ref="A1:M40"/>
  <sheetViews>
    <sheetView showGridLines="0" topLeftCell="A2" zoomScale="80" zoomScaleNormal="80" workbookViewId="0">
      <selection activeCell="H12" sqref="H12"/>
    </sheetView>
  </sheetViews>
  <sheetFormatPr defaultColWidth="9.140625" defaultRowHeight="15"/>
  <cols>
    <col min="1" max="1" width="18" style="18" customWidth="1"/>
    <col min="2" max="2" width="32.7109375" style="18" customWidth="1"/>
    <col min="3" max="3" width="32.5703125" style="26" customWidth="1"/>
    <col min="4" max="4" width="23" style="26" customWidth="1"/>
    <col min="5" max="5" width="23" style="17" customWidth="1"/>
    <col min="6" max="6" width="22.42578125" style="17" customWidth="1"/>
    <col min="7" max="7" width="21.7109375" style="17" customWidth="1"/>
    <col min="8" max="11" width="19.7109375" style="17" customWidth="1"/>
    <col min="12" max="12" width="15.42578125" style="18" customWidth="1"/>
    <col min="13" max="13" width="111.85546875" style="18" customWidth="1"/>
    <col min="14" max="16384" width="9.140625" style="18"/>
  </cols>
  <sheetData>
    <row r="1" spans="1:13" ht="42" customHeight="1">
      <c r="A1" s="100" t="s">
        <v>39</v>
      </c>
    </row>
    <row r="2" spans="1:13" ht="18" customHeight="1">
      <c r="A2" s="162" t="s">
        <v>29</v>
      </c>
    </row>
    <row r="3" spans="1:13" ht="17.649999999999999">
      <c r="A3" s="126" t="s">
        <v>2</v>
      </c>
      <c r="B3" s="52" t="str">
        <f>'Proposal Summary'!B3</f>
        <v>[INSERT HERE]</v>
      </c>
      <c r="C3" s="49"/>
      <c r="D3" s="49"/>
      <c r="K3" s="14"/>
      <c r="L3" s="13"/>
    </row>
    <row r="4" spans="1:13" ht="17.649999999999999">
      <c r="A4" s="126" t="s">
        <v>4</v>
      </c>
      <c r="B4" s="52" t="str">
        <f>'Proposal Summary'!B4</f>
        <v>[INSERT HERE]</v>
      </c>
      <c r="C4" s="49"/>
      <c r="D4" s="49"/>
      <c r="F4" s="15"/>
      <c r="G4" s="15"/>
      <c r="H4" s="15"/>
      <c r="I4" s="15"/>
      <c r="J4" s="15"/>
      <c r="K4" s="15"/>
      <c r="L4" s="13"/>
    </row>
    <row r="5" spans="1:13" ht="17.649999999999999">
      <c r="A5" s="126" t="s">
        <v>5</v>
      </c>
      <c r="B5" s="52" t="str">
        <f>'Proposal Summary'!B5</f>
        <v>[INSERT HERE]</v>
      </c>
      <c r="C5" s="49"/>
      <c r="D5" s="49"/>
      <c r="F5" s="15"/>
      <c r="G5" s="15"/>
      <c r="H5" s="15"/>
      <c r="I5" s="15"/>
      <c r="J5" s="15"/>
      <c r="K5" s="15"/>
      <c r="L5" s="13"/>
    </row>
    <row r="6" spans="1:13" ht="27" customHeight="1">
      <c r="A6" s="94" t="s">
        <v>40</v>
      </c>
      <c r="B6" s="95"/>
      <c r="C6" s="93"/>
      <c r="D6" s="93"/>
      <c r="E6" s="96"/>
      <c r="F6" s="96"/>
      <c r="G6" s="96"/>
      <c r="H6" s="96"/>
      <c r="I6" s="96"/>
      <c r="J6" s="104"/>
      <c r="K6" s="104"/>
      <c r="L6" s="13"/>
    </row>
    <row r="7" spans="1:13" ht="27" customHeight="1">
      <c r="A7" s="94" t="s">
        <v>41</v>
      </c>
      <c r="B7" s="95"/>
      <c r="C7" s="93"/>
      <c r="D7" s="93"/>
      <c r="E7" s="96"/>
      <c r="F7" s="96"/>
      <c r="G7" s="96"/>
      <c r="H7" s="96"/>
      <c r="I7" s="96"/>
      <c r="J7" s="104"/>
      <c r="K7" s="104"/>
      <c r="L7" s="13"/>
    </row>
    <row r="8" spans="1:13" ht="30" customHeight="1">
      <c r="A8" s="97" t="s">
        <v>42</v>
      </c>
      <c r="B8" s="93"/>
      <c r="C8" s="93"/>
      <c r="D8" s="93"/>
      <c r="E8" s="96"/>
      <c r="F8" s="96"/>
      <c r="G8" s="96"/>
      <c r="H8" s="96"/>
      <c r="I8" s="96"/>
      <c r="J8" s="104"/>
      <c r="K8" s="104"/>
      <c r="L8" s="13"/>
    </row>
    <row r="9" spans="1:13" ht="30" customHeight="1">
      <c r="A9" s="159" t="s">
        <v>43</v>
      </c>
      <c r="B9" s="93"/>
      <c r="C9" s="93"/>
      <c r="D9" s="93"/>
      <c r="E9" s="96"/>
      <c r="F9" s="96"/>
      <c r="G9" s="96"/>
      <c r="H9" s="96"/>
      <c r="I9" s="96"/>
      <c r="J9" s="104"/>
      <c r="K9" s="104"/>
      <c r="L9" s="13"/>
    </row>
    <row r="10" spans="1:13" s="35" customFormat="1" ht="66" customHeight="1">
      <c r="A10" s="78" t="s">
        <v>44</v>
      </c>
      <c r="B10" s="81" t="s">
        <v>45</v>
      </c>
      <c r="C10" s="82" t="s">
        <v>46</v>
      </c>
      <c r="D10" s="82" t="s">
        <v>47</v>
      </c>
      <c r="E10" s="83" t="s">
        <v>48</v>
      </c>
      <c r="F10" s="83" t="s">
        <v>49</v>
      </c>
      <c r="G10" s="83" t="s">
        <v>50</v>
      </c>
      <c r="H10" s="83" t="s">
        <v>51</v>
      </c>
      <c r="I10" s="83" t="s">
        <v>16</v>
      </c>
      <c r="J10" s="83" t="s">
        <v>52</v>
      </c>
      <c r="K10" s="83" t="s">
        <v>53</v>
      </c>
      <c r="L10" s="81" t="s">
        <v>54</v>
      </c>
    </row>
    <row r="11" spans="1:13" customFormat="1" ht="16.5" customHeight="1">
      <c r="A11" s="79" t="s">
        <v>55</v>
      </c>
      <c r="B11" s="133" t="s">
        <v>56</v>
      </c>
      <c r="C11" s="134" t="s">
        <v>57</v>
      </c>
      <c r="D11" s="134">
        <v>0.5</v>
      </c>
      <c r="E11" s="135">
        <v>0.05</v>
      </c>
      <c r="F11" s="135">
        <v>0.03</v>
      </c>
      <c r="G11" s="135" t="s">
        <v>58</v>
      </c>
      <c r="H11" s="135">
        <v>0.03</v>
      </c>
      <c r="I11" s="134">
        <v>0.12</v>
      </c>
      <c r="J11" s="134">
        <v>0.1</v>
      </c>
      <c r="K11" s="136">
        <v>0.1</v>
      </c>
      <c r="L11" s="137">
        <v>0.5</v>
      </c>
      <c r="M11" s="18"/>
    </row>
    <row r="12" spans="1:13" customFormat="1" ht="16.5" customHeight="1">
      <c r="A12" s="80" t="s">
        <v>59</v>
      </c>
      <c r="B12" s="158" t="e">
        <f>B13/$F$37</f>
        <v>#DIV/0!</v>
      </c>
      <c r="C12" s="158" t="e">
        <f>C13/$F$37</f>
        <v>#DIV/0!</v>
      </c>
      <c r="D12" s="158" t="e">
        <f>E37/$F$37</f>
        <v>#DIV/0!</v>
      </c>
      <c r="E12" s="140" t="e">
        <f>F20/$F$37</f>
        <v>#DIV/0!</v>
      </c>
      <c r="F12" s="140" t="e">
        <f>F21/$F$37</f>
        <v>#DIV/0!</v>
      </c>
      <c r="G12" s="140" t="e">
        <f>F18/$F$37</f>
        <v>#DIV/0!</v>
      </c>
      <c r="H12" s="140" t="e">
        <f>F19/$F$37</f>
        <v>#DIV/0!</v>
      </c>
      <c r="I12" s="142" t="e">
        <f>I13/$F$37</f>
        <v>#DIV/0!</v>
      </c>
      <c r="J12" s="142" t="e">
        <f>J13/$F$37</f>
        <v>#DIV/0!</v>
      </c>
      <c r="K12" s="142" t="e">
        <f>K13/$F$37</f>
        <v>#DIV/0!</v>
      </c>
      <c r="L12" s="143" t="e">
        <f>L13/$F$37</f>
        <v>#DIV/0!</v>
      </c>
      <c r="M12" s="18"/>
    </row>
    <row r="13" spans="1:13" customFormat="1" ht="16.5" customHeight="1">
      <c r="A13" s="80" t="s">
        <v>60</v>
      </c>
      <c r="B13" s="144">
        <f>E37-C13</f>
        <v>0</v>
      </c>
      <c r="C13" s="144">
        <f>SUMIF(D16:D36, "N/A - Leverage Only",E16:E36)</f>
        <v>0</v>
      </c>
      <c r="D13" s="144">
        <f>SUM(E16:E36)</f>
        <v>0</v>
      </c>
      <c r="E13" s="163"/>
      <c r="F13" s="163"/>
      <c r="G13" s="163"/>
      <c r="H13" s="163"/>
      <c r="I13" s="145">
        <f>SUM(H16:H36)</f>
        <v>0</v>
      </c>
      <c r="J13" s="145">
        <f>SUM(I16:I36)</f>
        <v>0</v>
      </c>
      <c r="K13" s="146">
        <f>SUMIF(D16:D36,"N/A - Water/Wastewater Infrastructure",F16:F36)</f>
        <v>0</v>
      </c>
      <c r="L13" s="147">
        <f>SUMIF(L16:L31,"yes",F16:F31)</f>
        <v>0</v>
      </c>
      <c r="M13" s="18"/>
    </row>
    <row r="14" spans="1:13" s="90" customFormat="1" ht="32.25" customHeight="1">
      <c r="A14" s="91"/>
      <c r="B14" s="148"/>
      <c r="C14" s="148"/>
      <c r="D14" s="148"/>
      <c r="E14" s="148"/>
      <c r="F14" s="89"/>
      <c r="G14" s="149"/>
      <c r="H14" s="150"/>
      <c r="I14" s="148"/>
      <c r="J14" s="148"/>
      <c r="K14" s="151"/>
      <c r="L14" s="152"/>
      <c r="M14" s="77"/>
    </row>
    <row r="15" spans="1:13" s="129" customFormat="1" ht="72" customHeight="1">
      <c r="B15" s="127" t="s">
        <v>61</v>
      </c>
      <c r="C15" s="128" t="s">
        <v>62</v>
      </c>
      <c r="D15" s="128" t="s">
        <v>63</v>
      </c>
      <c r="E15" s="127" t="s">
        <v>64</v>
      </c>
      <c r="F15" s="127" t="s">
        <v>65</v>
      </c>
      <c r="G15" s="127" t="s">
        <v>66</v>
      </c>
      <c r="H15" s="127" t="s">
        <v>67</v>
      </c>
      <c r="I15" s="127" t="s">
        <v>68</v>
      </c>
      <c r="J15" s="127" t="s">
        <v>69</v>
      </c>
      <c r="K15" s="127" t="s">
        <v>70</v>
      </c>
      <c r="L15" s="127" t="s">
        <v>71</v>
      </c>
    </row>
    <row r="16" spans="1:13" ht="21.75" customHeight="1">
      <c r="B16" s="84" t="s">
        <v>16</v>
      </c>
      <c r="C16" s="85" t="s">
        <v>17</v>
      </c>
      <c r="D16" s="86" t="s">
        <v>72</v>
      </c>
      <c r="E16" s="25"/>
      <c r="F16" s="87">
        <f>SUM(H16:H16)</f>
        <v>0</v>
      </c>
      <c r="G16" s="165"/>
      <c r="H16" s="88"/>
      <c r="I16" s="165"/>
      <c r="J16" s="165"/>
      <c r="K16" s="165"/>
      <c r="L16" s="165"/>
      <c r="M16" s="76"/>
    </row>
    <row r="17" spans="2:13" ht="30.75" customHeight="1">
      <c r="B17" s="31" t="s">
        <v>18</v>
      </c>
      <c r="C17" s="19" t="s">
        <v>19</v>
      </c>
      <c r="D17" s="20" t="s">
        <v>72</v>
      </c>
      <c r="E17" s="23"/>
      <c r="F17" s="29">
        <f>SUM(G17:G17)</f>
        <v>0</v>
      </c>
      <c r="G17" s="23">
        <v>0</v>
      </c>
      <c r="H17" s="165"/>
      <c r="I17" s="165"/>
      <c r="J17" s="165"/>
      <c r="K17" s="165"/>
      <c r="L17" s="165"/>
      <c r="M17" s="77"/>
    </row>
    <row r="18" spans="2:13" ht="21.75" customHeight="1">
      <c r="B18" s="31" t="s">
        <v>20</v>
      </c>
      <c r="C18" s="19" t="s">
        <v>73</v>
      </c>
      <c r="D18" s="20" t="s">
        <v>74</v>
      </c>
      <c r="E18" s="23"/>
      <c r="F18" s="29">
        <f>SUM(G18:H18)</f>
        <v>0</v>
      </c>
      <c r="G18" s="23">
        <v>0</v>
      </c>
      <c r="H18" s="24"/>
      <c r="I18" s="165"/>
      <c r="J18" s="165"/>
      <c r="K18" s="165"/>
      <c r="L18" s="165"/>
      <c r="M18" s="77"/>
    </row>
    <row r="19" spans="2:13" ht="21.75" customHeight="1">
      <c r="B19" s="31" t="s">
        <v>22</v>
      </c>
      <c r="C19" s="19" t="s">
        <v>75</v>
      </c>
      <c r="D19" s="20" t="s">
        <v>74</v>
      </c>
      <c r="E19" s="23"/>
      <c r="F19" s="29">
        <f>SUM(G19:H19)</f>
        <v>0</v>
      </c>
      <c r="G19" s="23">
        <v>0</v>
      </c>
      <c r="H19" s="24"/>
      <c r="I19" s="165"/>
      <c r="J19" s="165"/>
      <c r="K19" s="165"/>
      <c r="L19" s="165"/>
      <c r="M19" s="77"/>
    </row>
    <row r="20" spans="2:13" ht="29.25" customHeight="1">
      <c r="B20" s="31" t="s">
        <v>24</v>
      </c>
      <c r="C20" s="19" t="s">
        <v>76</v>
      </c>
      <c r="D20" s="20" t="s">
        <v>74</v>
      </c>
      <c r="E20" s="23"/>
      <c r="F20" s="29">
        <f>SUM(G20:H20)</f>
        <v>0</v>
      </c>
      <c r="G20" s="23">
        <v>0</v>
      </c>
      <c r="H20" s="24"/>
      <c r="I20" s="165"/>
      <c r="J20" s="165"/>
      <c r="K20" s="165"/>
      <c r="L20" s="165"/>
      <c r="M20" s="77"/>
    </row>
    <row r="21" spans="2:13" ht="21.75" customHeight="1">
      <c r="B21" s="31" t="s">
        <v>77</v>
      </c>
      <c r="C21" s="19" t="s">
        <v>78</v>
      </c>
      <c r="D21" s="20" t="s">
        <v>74</v>
      </c>
      <c r="E21" s="23"/>
      <c r="F21" s="29">
        <f>SUM(G21:H21)</f>
        <v>0</v>
      </c>
      <c r="G21" s="23">
        <v>0</v>
      </c>
      <c r="H21" s="24"/>
      <c r="I21" s="165"/>
      <c r="J21" s="165"/>
      <c r="K21" s="165"/>
      <c r="L21" s="165"/>
      <c r="M21" s="77"/>
    </row>
    <row r="22" spans="2:13" s="17" customFormat="1" ht="21.75" customHeight="1">
      <c r="B22" s="40">
        <f>'Proposal Summary'!A18</f>
        <v>1</v>
      </c>
      <c r="C22" s="41" t="str">
        <f>'Proposal Summary'!B18</f>
        <v>Project Name</v>
      </c>
      <c r="D22" s="21"/>
      <c r="E22" s="23"/>
      <c r="F22" s="30">
        <f>SUM(G22:I22)</f>
        <v>0</v>
      </c>
      <c r="G22" s="23">
        <v>0</v>
      </c>
      <c r="H22" s="23"/>
      <c r="I22" s="25"/>
      <c r="J22" s="22"/>
      <c r="K22" s="45"/>
      <c r="L22" s="44" t="str">
        <f>IF(AND(J22="yes", K22="yes"),"Yes","No")</f>
        <v>No</v>
      </c>
    </row>
    <row r="23" spans="2:13" s="17" customFormat="1" ht="21.75" customHeight="1">
      <c r="B23" s="40">
        <f>'Proposal Summary'!A19</f>
        <v>2</v>
      </c>
      <c r="C23" s="41" t="str">
        <f>'Proposal Summary'!B19</f>
        <v>Project Name</v>
      </c>
      <c r="D23" s="21"/>
      <c r="E23" s="23"/>
      <c r="F23" s="30">
        <f t="shared" ref="F23:F30" si="0">SUM(G23:I23)</f>
        <v>0</v>
      </c>
      <c r="G23" s="23">
        <v>0</v>
      </c>
      <c r="H23" s="23"/>
      <c r="I23" s="23"/>
      <c r="J23" s="22"/>
      <c r="K23" s="45"/>
      <c r="L23" s="44" t="str">
        <f t="shared" ref="L23:L31" si="1">IF(AND(J23="yes", K23="yes"),"Yes","No")</f>
        <v>No</v>
      </c>
    </row>
    <row r="24" spans="2:13" s="17" customFormat="1" ht="21.75" customHeight="1">
      <c r="B24" s="40">
        <f>'Proposal Summary'!A20</f>
        <v>3</v>
      </c>
      <c r="C24" s="41" t="str">
        <f>'Proposal Summary'!B20</f>
        <v>Project Name</v>
      </c>
      <c r="D24" s="21"/>
      <c r="E24" s="23"/>
      <c r="F24" s="30">
        <f t="shared" si="0"/>
        <v>0</v>
      </c>
      <c r="G24" s="23">
        <v>0</v>
      </c>
      <c r="H24" s="23"/>
      <c r="I24" s="23"/>
      <c r="J24" s="22"/>
      <c r="K24" s="45"/>
      <c r="L24" s="44" t="str">
        <f t="shared" si="1"/>
        <v>No</v>
      </c>
    </row>
    <row r="25" spans="2:13" s="17" customFormat="1" ht="21.75" customHeight="1">
      <c r="B25" s="40">
        <f>'Proposal Summary'!A21</f>
        <v>4</v>
      </c>
      <c r="C25" s="41" t="str">
        <f>'Proposal Summary'!B21</f>
        <v>Project Name</v>
      </c>
      <c r="D25" s="21"/>
      <c r="E25" s="23"/>
      <c r="F25" s="30">
        <f t="shared" si="0"/>
        <v>0</v>
      </c>
      <c r="G25" s="23">
        <v>0</v>
      </c>
      <c r="H25" s="23"/>
      <c r="I25" s="23"/>
      <c r="J25" s="22"/>
      <c r="K25" s="45"/>
      <c r="L25" s="44" t="str">
        <f t="shared" si="1"/>
        <v>No</v>
      </c>
    </row>
    <row r="26" spans="2:13" s="17" customFormat="1" ht="21.75" customHeight="1">
      <c r="B26" s="40">
        <f>'Proposal Summary'!A22</f>
        <v>5</v>
      </c>
      <c r="C26" s="41" t="str">
        <f>'Proposal Summary'!B22</f>
        <v>Project Name</v>
      </c>
      <c r="D26" s="21"/>
      <c r="E26" s="23"/>
      <c r="F26" s="30">
        <f t="shared" si="0"/>
        <v>0</v>
      </c>
      <c r="G26" s="23">
        <v>0</v>
      </c>
      <c r="H26" s="23"/>
      <c r="I26" s="23"/>
      <c r="J26" s="22"/>
      <c r="K26" s="45"/>
      <c r="L26" s="44" t="str">
        <f t="shared" si="1"/>
        <v>No</v>
      </c>
    </row>
    <row r="27" spans="2:13" s="17" customFormat="1" ht="21.75" customHeight="1">
      <c r="B27" s="40">
        <f>'Proposal Summary'!A23</f>
        <v>6</v>
      </c>
      <c r="C27" s="41" t="str">
        <f>'Proposal Summary'!B23</f>
        <v>Project Name</v>
      </c>
      <c r="D27" s="21"/>
      <c r="E27" s="23"/>
      <c r="F27" s="30">
        <f>SUM(G27:I27)</f>
        <v>0</v>
      </c>
      <c r="G27" s="23">
        <v>0</v>
      </c>
      <c r="H27" s="23"/>
      <c r="I27" s="23"/>
      <c r="J27" s="22"/>
      <c r="K27" s="45"/>
      <c r="L27" s="44" t="str">
        <f t="shared" si="1"/>
        <v>No</v>
      </c>
    </row>
    <row r="28" spans="2:13" s="17" customFormat="1" ht="21.75" customHeight="1">
      <c r="B28" s="40">
        <f>'Proposal Summary'!A24</f>
        <v>7</v>
      </c>
      <c r="C28" s="41" t="str">
        <f>'Proposal Summary'!B24</f>
        <v>Project Name</v>
      </c>
      <c r="D28" s="21"/>
      <c r="E28" s="23"/>
      <c r="F28" s="30">
        <f t="shared" si="0"/>
        <v>0</v>
      </c>
      <c r="G28" s="23">
        <v>0</v>
      </c>
      <c r="H28" s="23"/>
      <c r="I28" s="23"/>
      <c r="J28" s="22"/>
      <c r="K28" s="45"/>
      <c r="L28" s="44" t="str">
        <f t="shared" si="1"/>
        <v>No</v>
      </c>
    </row>
    <row r="29" spans="2:13" s="17" customFormat="1" ht="21.75" customHeight="1">
      <c r="B29" s="40">
        <f>'Proposal Summary'!A25</f>
        <v>8</v>
      </c>
      <c r="C29" s="41" t="str">
        <f>'Proposal Summary'!B25</f>
        <v>Project Name</v>
      </c>
      <c r="D29" s="21"/>
      <c r="E29" s="23"/>
      <c r="F29" s="30">
        <f t="shared" si="0"/>
        <v>0</v>
      </c>
      <c r="G29" s="23">
        <v>0</v>
      </c>
      <c r="H29" s="23"/>
      <c r="I29" s="23"/>
      <c r="J29" s="22"/>
      <c r="K29" s="45"/>
      <c r="L29" s="44" t="str">
        <f t="shared" si="1"/>
        <v>No</v>
      </c>
    </row>
    <row r="30" spans="2:13" s="17" customFormat="1" ht="21.75" customHeight="1">
      <c r="B30" s="40">
        <f>'Proposal Summary'!A26</f>
        <v>9</v>
      </c>
      <c r="C30" s="41" t="str">
        <f>'Proposal Summary'!B26</f>
        <v>Project Name</v>
      </c>
      <c r="D30" s="21"/>
      <c r="E30" s="23"/>
      <c r="F30" s="30">
        <f t="shared" si="0"/>
        <v>0</v>
      </c>
      <c r="G30" s="23">
        <v>0</v>
      </c>
      <c r="H30" s="23"/>
      <c r="I30" s="23"/>
      <c r="J30" s="22"/>
      <c r="K30" s="45"/>
      <c r="L30" s="44" t="str">
        <f t="shared" si="1"/>
        <v>No</v>
      </c>
    </row>
    <row r="31" spans="2:13" s="17" customFormat="1" ht="21.75" customHeight="1">
      <c r="B31" s="40">
        <f>'Proposal Summary'!A27</f>
        <v>10</v>
      </c>
      <c r="C31" s="41" t="str">
        <f>'Proposal Summary'!B27</f>
        <v>Project Name</v>
      </c>
      <c r="D31" s="21"/>
      <c r="E31" s="23"/>
      <c r="F31" s="30">
        <f>SUM(G31:I31)</f>
        <v>0</v>
      </c>
      <c r="G31" s="23">
        <v>0</v>
      </c>
      <c r="H31" s="23"/>
      <c r="I31" s="23"/>
      <c r="J31" s="22"/>
      <c r="K31" s="45"/>
      <c r="L31" s="44" t="str">
        <f t="shared" si="1"/>
        <v>No</v>
      </c>
    </row>
    <row r="32" spans="2:13" s="17" customFormat="1" ht="21.75" customHeight="1">
      <c r="B32" s="40">
        <f>'Proposal Summary'!A28</f>
        <v>11</v>
      </c>
      <c r="C32" s="41" t="str">
        <f>'Proposal Summary'!B28</f>
        <v>Leverage Project Name</v>
      </c>
      <c r="D32" s="21" t="s">
        <v>79</v>
      </c>
      <c r="E32" s="23"/>
      <c r="F32" s="165"/>
      <c r="G32" s="165"/>
      <c r="H32" s="165"/>
      <c r="I32" s="165"/>
      <c r="J32" s="165"/>
      <c r="K32" s="165"/>
      <c r="L32" s="165"/>
    </row>
    <row r="33" spans="1:13" s="17" customFormat="1" ht="21.75" customHeight="1">
      <c r="B33" s="40">
        <f>'Proposal Summary'!A29</f>
        <v>12</v>
      </c>
      <c r="C33" s="41" t="str">
        <f>'Proposal Summary'!B29</f>
        <v>Leverage Project Name</v>
      </c>
      <c r="D33" s="21" t="s">
        <v>79</v>
      </c>
      <c r="E33" s="23"/>
      <c r="F33" s="165"/>
      <c r="G33" s="165"/>
      <c r="H33" s="165"/>
      <c r="I33" s="165"/>
      <c r="J33" s="165"/>
      <c r="K33" s="165"/>
      <c r="L33" s="165"/>
    </row>
    <row r="34" spans="1:13" s="17" customFormat="1" ht="21.75" customHeight="1">
      <c r="B34" s="40">
        <f>'Proposal Summary'!A30</f>
        <v>13</v>
      </c>
      <c r="C34" s="41" t="str">
        <f>'Proposal Summary'!B30</f>
        <v>Leverage Project Name</v>
      </c>
      <c r="D34" s="21" t="s">
        <v>79</v>
      </c>
      <c r="E34" s="23"/>
      <c r="F34" s="165"/>
      <c r="G34" s="165"/>
      <c r="H34" s="165"/>
      <c r="I34" s="165"/>
      <c r="J34" s="165"/>
      <c r="K34" s="165"/>
      <c r="L34" s="165"/>
    </row>
    <row r="35" spans="1:13" s="17" customFormat="1" ht="21.75" customHeight="1">
      <c r="B35" s="40">
        <f>'Proposal Summary'!A31</f>
        <v>14</v>
      </c>
      <c r="C35" s="41" t="str">
        <f>'Proposal Summary'!B31</f>
        <v>Leverage Project Name</v>
      </c>
      <c r="D35" s="21" t="s">
        <v>79</v>
      </c>
      <c r="E35" s="23"/>
      <c r="F35" s="165"/>
      <c r="G35" s="165"/>
      <c r="H35" s="165"/>
      <c r="I35" s="165"/>
      <c r="J35" s="165"/>
      <c r="K35" s="165"/>
      <c r="L35" s="165"/>
      <c r="M35" s="74"/>
    </row>
    <row r="36" spans="1:13" s="17" customFormat="1" ht="21.75" customHeight="1">
      <c r="B36" s="40">
        <f>'Proposal Summary'!A32</f>
        <v>15</v>
      </c>
      <c r="C36" s="41" t="str">
        <f>'Proposal Summary'!B32</f>
        <v>Leverage Project Name</v>
      </c>
      <c r="D36" s="32" t="s">
        <v>79</v>
      </c>
      <c r="E36" s="33"/>
      <c r="F36" s="165"/>
      <c r="G36" s="165"/>
      <c r="H36" s="165"/>
      <c r="I36" s="165"/>
      <c r="J36" s="165"/>
      <c r="K36" s="165"/>
      <c r="L36" s="165"/>
      <c r="M36" s="75"/>
    </row>
    <row r="37" spans="1:13" ht="15.4">
      <c r="B37" s="92" t="s">
        <v>80</v>
      </c>
      <c r="C37" s="164"/>
      <c r="D37" s="164"/>
      <c r="E37" s="72">
        <f>SUM(E16:E36)</f>
        <v>0</v>
      </c>
      <c r="F37" s="73">
        <f t="shared" ref="F37:G37" si="2">SUM(F16:F36)</f>
        <v>0</v>
      </c>
      <c r="G37" s="73">
        <f t="shared" si="2"/>
        <v>0</v>
      </c>
      <c r="H37" s="164"/>
      <c r="I37" s="164"/>
      <c r="J37" s="164"/>
      <c r="K37" s="164"/>
      <c r="L37" s="164"/>
    </row>
    <row r="39" spans="1:13" s="17" customFormat="1">
      <c r="A39" s="18"/>
      <c r="B39" s="18"/>
      <c r="C39" s="26"/>
      <c r="D39" s="26"/>
      <c r="E39" s="27"/>
      <c r="L39" s="18"/>
    </row>
    <row r="40" spans="1:13" s="17" customFormat="1">
      <c r="A40" s="18"/>
      <c r="D40" s="26"/>
      <c r="E40" s="28"/>
      <c r="L40" s="18"/>
    </row>
  </sheetData>
  <sheetProtection formatCells="0" insertRows="0" deleteRows="0" sort="0" autoFilter="0" pivotTables="0"/>
  <conditionalFormatting sqref="E12">
    <cfRule type="cellIs" dxfId="61" priority="21" operator="greaterThan">
      <formula>0.05</formula>
    </cfRule>
  </conditionalFormatting>
  <conditionalFormatting sqref="I12">
    <cfRule type="cellIs" dxfId="60" priority="20" operator="greaterThan">
      <formula>0.12</formula>
    </cfRule>
  </conditionalFormatting>
  <conditionalFormatting sqref="H12">
    <cfRule type="cellIs" dxfId="59" priority="18" operator="greaterThan">
      <formula>0.03</formula>
    </cfRule>
  </conditionalFormatting>
  <conditionalFormatting sqref="L12">
    <cfRule type="cellIs" dxfId="58" priority="14" operator="lessThan">
      <formula>0.5</formula>
    </cfRule>
  </conditionalFormatting>
  <conditionalFormatting sqref="B12">
    <cfRule type="cellIs" dxfId="57" priority="10" operator="lessThan">
      <formula>0.25</formula>
    </cfRule>
  </conditionalFormatting>
  <conditionalFormatting sqref="D12">
    <cfRule type="cellIs" dxfId="56" priority="8" operator="lessThan">
      <formula>0.5</formula>
    </cfRule>
  </conditionalFormatting>
  <conditionalFormatting sqref="F12">
    <cfRule type="cellIs" dxfId="55" priority="5" operator="greaterThan">
      <formula>0.03</formula>
    </cfRule>
  </conditionalFormatting>
  <conditionalFormatting sqref="G12">
    <cfRule type="cellIs" dxfId="54" priority="4" operator="greaterThan">
      <formula>0.08</formula>
    </cfRule>
  </conditionalFormatting>
  <conditionalFormatting sqref="J12">
    <cfRule type="cellIs" dxfId="53" priority="3" operator="greaterThan">
      <formula>0.1</formula>
    </cfRule>
  </conditionalFormatting>
  <conditionalFormatting sqref="K12">
    <cfRule type="cellIs" dxfId="52" priority="2" operator="greaterThan">
      <formula>0.1</formula>
    </cfRule>
  </conditionalFormatting>
  <conditionalFormatting sqref="C12">
    <cfRule type="cellIs" dxfId="51" priority="1" operator="greaterThan">
      <formula>0.25</formula>
    </cfRule>
  </conditionalFormatting>
  <pageMargins left="0.7" right="0.7" top="0.77812499999999996" bottom="0.75" header="0.3" footer="0.3"/>
  <pageSetup scale="46" fitToHeight="0" orientation="landscape" r:id="rId1"/>
  <headerFooter scaleWithDoc="0" alignWithMargins="0">
    <oddHeader>&amp;C&amp;"Arial,Bold"Transformative Climate Communiites Program
Round 3 Application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148" yWindow="538" count="3">
        <x14:dataValidation type="list" allowBlank="1" showInputMessage="1" showErrorMessage="1" errorTitle="ERROR" error="Must select Yes or No" promptTitle="Select" prompt="Yes or No" xr:uid="{77226EA0-AE7E-42A6-B07E-74400F49CBCE}">
          <x14:formula1>
            <xm:f>Reference!$A$40:$A$41</xm:f>
          </x14:formula1>
          <xm:sqref>J22:K31</xm:sqref>
        </x14:dataValidation>
        <x14:dataValidation type="list" allowBlank="1" showInputMessage="1" showErrorMessage="1" errorTitle="ERROR" error="Must select a strategy from the list provided." promptTitle="Strategy" prompt="Select the appropriate Strategy from the list below. For additional information, refer to the TCC Round 2 Program Guidelines." xr:uid="{4199268F-B14C-49B4-A981-067A7268A8A8}">
          <x14:formula1>
            <xm:f>Reference!$A$23:$A$37</xm:f>
          </x14:formula1>
          <xm:sqref>D15</xm:sqref>
        </x14:dataValidation>
        <x14:dataValidation type="list" allowBlank="1" showInputMessage="1" showErrorMessage="1" errorTitle="ERROR" error="Must select a strategy from the list provided." promptTitle="Strategy" prompt="Select the appropriate Strategy from the list below. For additional information, refer to the TCC Round 4 Program Guidelines." xr:uid="{BAC6DA65-28DA-4AAE-8BD4-C29C0128B1EC}">
          <x14:formula1>
            <xm:f>Reference!$A$22:$A$38</xm:f>
          </x14:formula1>
          <xm:sqref>D16:D36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4" tint="-0.249977111117893"/>
    <pageSetUpPr fitToPage="1"/>
  </sheetPr>
  <dimension ref="A1:J32"/>
  <sheetViews>
    <sheetView showGridLines="0" zoomScale="90" zoomScaleNormal="90" workbookViewId="0">
      <selection activeCell="C8" sqref="C8"/>
    </sheetView>
  </sheetViews>
  <sheetFormatPr defaultColWidth="9.140625" defaultRowHeight="14.1"/>
  <cols>
    <col min="1" max="1" width="19" style="4" customWidth="1"/>
    <col min="2" max="2" width="31.28515625" style="4" customWidth="1"/>
    <col min="3" max="4" width="19.7109375" style="4" customWidth="1"/>
    <col min="5" max="6" width="24" style="4" customWidth="1"/>
    <col min="7" max="7" width="48.28515625" style="4" customWidth="1"/>
    <col min="8" max="8" width="50" style="4" customWidth="1"/>
    <col min="9" max="9" width="3.7109375" style="4" customWidth="1"/>
    <col min="10" max="10" width="69.7109375" style="4" customWidth="1"/>
    <col min="11" max="16384" width="9.140625" style="4"/>
  </cols>
  <sheetData>
    <row r="1" spans="1:10" ht="41.25" customHeight="1">
      <c r="A1" s="99" t="s">
        <v>81</v>
      </c>
      <c r="C1" s="198"/>
      <c r="D1" s="198"/>
      <c r="E1" s="198"/>
      <c r="F1" s="198"/>
      <c r="G1" s="198"/>
    </row>
    <row r="2" spans="1:10" s="199" customFormat="1" ht="17.25" customHeight="1">
      <c r="A2" s="168" t="s">
        <v>29</v>
      </c>
      <c r="B2" s="103"/>
    </row>
    <row r="3" spans="1:10" s="7" customFormat="1" ht="16.7">
      <c r="A3" s="125" t="s">
        <v>2</v>
      </c>
      <c r="B3" s="52" t="str">
        <f>'Proposal Summary'!B3</f>
        <v>[INSERT HERE]</v>
      </c>
      <c r="C3" s="200"/>
      <c r="D3" s="200"/>
      <c r="E3" s="200"/>
      <c r="F3" s="200"/>
      <c r="G3" s="201"/>
      <c r="I3" s="8"/>
    </row>
    <row r="4" spans="1:10" s="7" customFormat="1" ht="16.7">
      <c r="A4" s="125" t="s">
        <v>4</v>
      </c>
      <c r="B4" s="52" t="str">
        <f>'Proposal Summary'!B4</f>
        <v>[INSERT HERE]</v>
      </c>
      <c r="C4" s="200"/>
      <c r="D4" s="200"/>
      <c r="E4" s="200"/>
      <c r="F4" s="200"/>
      <c r="G4" s="201"/>
      <c r="I4" s="9"/>
    </row>
    <row r="5" spans="1:10" s="7" customFormat="1" ht="16.7">
      <c r="A5" s="125" t="s">
        <v>5</v>
      </c>
      <c r="B5" s="52" t="str">
        <f>'Proposal Summary'!B5</f>
        <v>[INSERT HERE]</v>
      </c>
      <c r="C5" s="200"/>
      <c r="D5" s="200"/>
      <c r="E5" s="200"/>
      <c r="F5" s="200"/>
      <c r="G5" s="201"/>
      <c r="H5" s="10"/>
    </row>
    <row r="6" spans="1:10" ht="27.75" customHeight="1">
      <c r="A6" s="98" t="s">
        <v>82</v>
      </c>
      <c r="B6" s="70"/>
      <c r="C6" s="70"/>
      <c r="D6" s="71"/>
      <c r="E6" s="36"/>
      <c r="F6" s="36"/>
      <c r="G6" s="37"/>
      <c r="H6" s="16"/>
    </row>
    <row r="7" spans="1:10" ht="77.099999999999994">
      <c r="A7" s="166" t="s">
        <v>83</v>
      </c>
      <c r="B7" s="166" t="s">
        <v>84</v>
      </c>
      <c r="C7" s="167" t="s">
        <v>85</v>
      </c>
      <c r="D7" s="166" t="s">
        <v>86</v>
      </c>
      <c r="E7" s="166" t="s">
        <v>87</v>
      </c>
      <c r="F7" s="166" t="s">
        <v>88</v>
      </c>
      <c r="G7" s="166" t="s">
        <v>89</v>
      </c>
      <c r="H7" s="166" t="s">
        <v>90</v>
      </c>
    </row>
    <row r="8" spans="1:10" s="5" customFormat="1" ht="18.75" customHeight="1">
      <c r="A8" s="170" t="s">
        <v>16</v>
      </c>
      <c r="B8" s="171" t="s">
        <v>91</v>
      </c>
      <c r="C8" s="172"/>
      <c r="D8" s="172"/>
      <c r="E8" s="173"/>
      <c r="F8" s="174"/>
      <c r="G8" s="175"/>
      <c r="H8" s="176"/>
    </row>
    <row r="9" spans="1:10" s="5" customFormat="1" ht="18.75" customHeight="1">
      <c r="A9" s="177" t="s">
        <v>18</v>
      </c>
      <c r="B9" s="178" t="s">
        <v>92</v>
      </c>
      <c r="C9" s="179"/>
      <c r="D9" s="179"/>
      <c r="E9" s="180"/>
      <c r="F9" s="181"/>
      <c r="G9" s="182"/>
      <c r="H9" s="176"/>
    </row>
    <row r="10" spans="1:10" s="5" customFormat="1" ht="18.75" customHeight="1">
      <c r="A10" s="177" t="s">
        <v>20</v>
      </c>
      <c r="B10" s="178" t="s">
        <v>93</v>
      </c>
      <c r="C10" s="183"/>
      <c r="D10" s="183"/>
      <c r="E10" s="180"/>
      <c r="F10" s="181"/>
      <c r="G10" s="184"/>
      <c r="H10" s="176"/>
    </row>
    <row r="11" spans="1:10" s="5" customFormat="1" ht="18.75" customHeight="1">
      <c r="A11" s="177" t="s">
        <v>22</v>
      </c>
      <c r="B11" s="178" t="s">
        <v>94</v>
      </c>
      <c r="C11" s="183"/>
      <c r="D11" s="183"/>
      <c r="E11" s="180"/>
      <c r="F11" s="181"/>
      <c r="G11" s="184"/>
      <c r="H11" s="176"/>
    </row>
    <row r="12" spans="1:10" s="5" customFormat="1" ht="18.75" customHeight="1">
      <c r="A12" s="185" t="s">
        <v>24</v>
      </c>
      <c r="B12" s="178" t="s">
        <v>95</v>
      </c>
      <c r="C12" s="183"/>
      <c r="D12" s="183"/>
      <c r="E12" s="180"/>
      <c r="F12" s="181"/>
      <c r="G12" s="184"/>
      <c r="H12" s="176"/>
    </row>
    <row r="13" spans="1:10" s="5" customFormat="1" ht="18.75" customHeight="1">
      <c r="A13" s="186" t="s">
        <v>77</v>
      </c>
      <c r="B13" s="187" t="s">
        <v>96</v>
      </c>
      <c r="C13" s="183"/>
      <c r="D13" s="183"/>
      <c r="E13" s="180"/>
      <c r="F13" s="181"/>
      <c r="G13" s="184"/>
      <c r="H13" s="176"/>
    </row>
    <row r="14" spans="1:10" s="5" customFormat="1" ht="18.75" customHeight="1">
      <c r="A14" s="188">
        <v>1</v>
      </c>
      <c r="B14" s="187" t="s">
        <v>97</v>
      </c>
      <c r="C14" s="183"/>
      <c r="D14" s="183"/>
      <c r="E14" s="180"/>
      <c r="F14" s="181"/>
      <c r="G14" s="184"/>
      <c r="H14" s="176"/>
      <c r="J14" s="5" t="s">
        <v>98</v>
      </c>
    </row>
    <row r="15" spans="1:10" s="5" customFormat="1" ht="18.75" customHeight="1">
      <c r="A15" s="188">
        <v>2</v>
      </c>
      <c r="B15" s="187" t="s">
        <v>99</v>
      </c>
      <c r="C15" s="183"/>
      <c r="D15" s="183"/>
      <c r="E15" s="180"/>
      <c r="F15" s="181"/>
      <c r="G15" s="184"/>
      <c r="H15" s="176"/>
    </row>
    <row r="16" spans="1:10" s="5" customFormat="1" ht="18.75" customHeight="1">
      <c r="A16" s="188">
        <v>3</v>
      </c>
      <c r="B16" s="187" t="s">
        <v>100</v>
      </c>
      <c r="C16" s="183"/>
      <c r="D16" s="183"/>
      <c r="E16" s="180"/>
      <c r="F16" s="181"/>
      <c r="G16" s="184"/>
      <c r="H16" s="176"/>
    </row>
    <row r="17" spans="1:10" s="5" customFormat="1" ht="18.75" customHeight="1">
      <c r="A17" s="188">
        <v>4</v>
      </c>
      <c r="B17" s="187" t="s">
        <v>101</v>
      </c>
      <c r="C17" s="189"/>
      <c r="D17" s="189"/>
      <c r="E17" s="180"/>
      <c r="F17" s="181"/>
      <c r="G17" s="45"/>
      <c r="H17" s="176"/>
    </row>
    <row r="18" spans="1:10" s="5" customFormat="1" ht="18.75" customHeight="1">
      <c r="A18" s="188">
        <v>5</v>
      </c>
      <c r="B18" s="187" t="s">
        <v>102</v>
      </c>
      <c r="C18" s="179"/>
      <c r="D18" s="179"/>
      <c r="E18" s="180"/>
      <c r="F18" s="181"/>
      <c r="G18" s="182"/>
      <c r="H18" s="176"/>
    </row>
    <row r="19" spans="1:10" s="5" customFormat="1" ht="18.75" customHeight="1">
      <c r="A19" s="188">
        <v>6</v>
      </c>
      <c r="B19" s="187" t="s">
        <v>103</v>
      </c>
      <c r="C19" s="183"/>
      <c r="D19" s="183"/>
      <c r="E19" s="180"/>
      <c r="F19" s="181"/>
      <c r="G19" s="184"/>
      <c r="H19" s="176"/>
    </row>
    <row r="20" spans="1:10" s="5" customFormat="1" ht="18.75" customHeight="1">
      <c r="A20" s="188">
        <v>7</v>
      </c>
      <c r="B20" s="187" t="s">
        <v>104</v>
      </c>
      <c r="C20" s="183"/>
      <c r="D20" s="183"/>
      <c r="E20" s="190"/>
      <c r="F20" s="191"/>
      <c r="G20" s="184"/>
      <c r="H20" s="176"/>
    </row>
    <row r="21" spans="1:10" s="5" customFormat="1" ht="18.75" customHeight="1">
      <c r="A21" s="188">
        <v>8</v>
      </c>
      <c r="B21" s="187" t="s">
        <v>105</v>
      </c>
      <c r="C21" s="183"/>
      <c r="D21" s="183"/>
      <c r="E21" s="180"/>
      <c r="F21" s="181"/>
      <c r="G21" s="184"/>
      <c r="H21" s="176"/>
    </row>
    <row r="22" spans="1:10" s="5" customFormat="1" ht="18.75" customHeight="1">
      <c r="A22" s="188">
        <v>9</v>
      </c>
      <c r="B22" s="187" t="s">
        <v>106</v>
      </c>
      <c r="C22" s="183"/>
      <c r="D22" s="183"/>
      <c r="E22" s="180"/>
      <c r="F22" s="181"/>
      <c r="G22" s="184"/>
      <c r="H22" s="176"/>
    </row>
    <row r="23" spans="1:10" s="5" customFormat="1" ht="18.75" customHeight="1">
      <c r="A23" s="188">
        <v>10</v>
      </c>
      <c r="B23" s="187" t="s">
        <v>107</v>
      </c>
      <c r="C23" s="183"/>
      <c r="D23" s="183"/>
      <c r="E23" s="180"/>
      <c r="F23" s="181"/>
      <c r="G23" s="184"/>
      <c r="H23" s="176"/>
    </row>
    <row r="24" spans="1:10" s="5" customFormat="1" ht="18.75" customHeight="1">
      <c r="A24" s="188">
        <v>11</v>
      </c>
      <c r="B24" s="187" t="s">
        <v>108</v>
      </c>
      <c r="C24" s="183"/>
      <c r="D24" s="183"/>
      <c r="E24" s="180"/>
      <c r="F24" s="181"/>
      <c r="G24" s="184"/>
      <c r="H24" s="176"/>
    </row>
    <row r="25" spans="1:10" s="5" customFormat="1" ht="18.75" customHeight="1">
      <c r="A25" s="188">
        <v>12</v>
      </c>
      <c r="B25" s="187" t="s">
        <v>109</v>
      </c>
      <c r="C25" s="183"/>
      <c r="D25" s="183"/>
      <c r="E25" s="180"/>
      <c r="F25" s="181"/>
      <c r="G25" s="184"/>
      <c r="H25" s="176"/>
    </row>
    <row r="26" spans="1:10" s="5" customFormat="1" ht="18.75" customHeight="1">
      <c r="A26" s="188">
        <v>13</v>
      </c>
      <c r="B26" s="187" t="s">
        <v>110</v>
      </c>
      <c r="C26" s="183"/>
      <c r="D26" s="183"/>
      <c r="E26" s="180"/>
      <c r="F26" s="181"/>
      <c r="G26" s="184"/>
      <c r="H26" s="176"/>
      <c r="J26" s="105"/>
    </row>
    <row r="27" spans="1:10" s="5" customFormat="1" ht="18.75" customHeight="1">
      <c r="A27" s="188">
        <v>14</v>
      </c>
      <c r="B27" s="187" t="s">
        <v>111</v>
      </c>
      <c r="C27" s="183"/>
      <c r="D27" s="183"/>
      <c r="E27" s="180"/>
      <c r="F27" s="181"/>
      <c r="G27" s="192"/>
      <c r="H27" s="193"/>
      <c r="J27" s="106"/>
    </row>
    <row r="28" spans="1:10" ht="15">
      <c r="A28" s="188">
        <v>15</v>
      </c>
      <c r="B28" s="187" t="s">
        <v>112</v>
      </c>
      <c r="C28" s="183"/>
      <c r="D28" s="183"/>
      <c r="E28" s="180"/>
      <c r="F28" s="181"/>
      <c r="G28" s="194"/>
      <c r="H28" s="195"/>
    </row>
    <row r="29" spans="1:10" ht="15">
      <c r="A29" s="196" t="s">
        <v>113</v>
      </c>
      <c r="B29" s="197"/>
      <c r="C29" s="169">
        <f>SUM(C8:C28)</f>
        <v>0</v>
      </c>
      <c r="D29" s="197"/>
      <c r="E29" s="197"/>
      <c r="F29" s="197"/>
      <c r="G29" s="197"/>
      <c r="H29" s="197"/>
    </row>
    <row r="30" spans="1:10" ht="15.4">
      <c r="A30" s="11"/>
      <c r="B30" s="11"/>
      <c r="C30" s="11"/>
      <c r="D30" s="11"/>
      <c r="E30" s="11"/>
      <c r="F30" s="11"/>
      <c r="G30" s="6"/>
      <c r="H30" s="6"/>
    </row>
    <row r="31" spans="1:10" ht="15">
      <c r="A31" s="7"/>
      <c r="B31" s="7"/>
      <c r="C31" s="7"/>
      <c r="D31" s="7"/>
      <c r="E31" s="7"/>
      <c r="F31" s="7"/>
      <c r="G31" s="7"/>
      <c r="H31" s="7"/>
    </row>
    <row r="32" spans="1:10" ht="15">
      <c r="A32" s="7"/>
      <c r="B32" s="7"/>
      <c r="C32" s="7"/>
      <c r="D32" s="7"/>
      <c r="E32" s="7"/>
      <c r="F32" s="7"/>
      <c r="G32" s="7"/>
      <c r="H32" s="7"/>
    </row>
  </sheetData>
  <dataValidations count="1">
    <dataValidation type="list" allowBlank="1" showInputMessage="1" showErrorMessage="1" sqref="F8:F28" xr:uid="{B4591433-8A0D-4DA7-BA9E-14C9F2B20357}">
      <formula1>"Yes, No"</formula1>
    </dataValidation>
  </dataValidations>
  <pageMargins left="0.7" right="0.7" top="0.75" bottom="0.75" header="0.3" footer="0.3"/>
  <pageSetup scale="47" fitToHeight="0" orientation="portrait" r:id="rId1"/>
  <headerFooter>
    <oddHeader>&amp;C&amp;"Arial,Bold"&amp;14Transformative Climate Communities Program
Round 3 Application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Reference!$A$40:$A$41</xm:f>
          </x14:formula1>
          <xm:sqref>D8:D28 H8:H28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0" tint="-0.499984740745262"/>
  </sheetPr>
  <dimension ref="A1:B42"/>
  <sheetViews>
    <sheetView topLeftCell="A13" workbookViewId="0">
      <selection activeCell="C35" sqref="C35"/>
    </sheetView>
  </sheetViews>
  <sheetFormatPr defaultColWidth="9.140625" defaultRowHeight="14.1"/>
  <cols>
    <col min="1" max="1" width="49.85546875" style="12" customWidth="1"/>
    <col min="2" max="2" width="3.85546875" style="12" customWidth="1"/>
    <col min="3" max="3" width="47.140625" style="12" customWidth="1"/>
    <col min="4" max="16384" width="9.140625" style="12"/>
  </cols>
  <sheetData>
    <row r="1" spans="1:2">
      <c r="A1" s="202" t="s">
        <v>114</v>
      </c>
    </row>
    <row r="2" spans="1:2">
      <c r="A2" s="153" t="s">
        <v>115</v>
      </c>
      <c r="B2" s="154"/>
    </row>
    <row r="3" spans="1:2">
      <c r="A3" s="130" t="s">
        <v>72</v>
      </c>
    </row>
    <row r="4" spans="1:2">
      <c r="A4" s="130" t="s">
        <v>116</v>
      </c>
    </row>
    <row r="5" spans="1:2">
      <c r="A5" s="130" t="s">
        <v>117</v>
      </c>
    </row>
    <row r="6" spans="1:2">
      <c r="A6" s="130" t="s">
        <v>118</v>
      </c>
    </row>
    <row r="7" spans="1:2">
      <c r="A7" s="130" t="s">
        <v>119</v>
      </c>
    </row>
    <row r="8" spans="1:2">
      <c r="A8" s="50" t="s">
        <v>120</v>
      </c>
    </row>
    <row r="9" spans="1:2">
      <c r="A9" s="130" t="s">
        <v>121</v>
      </c>
    </row>
    <row r="10" spans="1:2">
      <c r="A10" s="130" t="s">
        <v>122</v>
      </c>
    </row>
    <row r="11" spans="1:2">
      <c r="A11" s="130" t="s">
        <v>123</v>
      </c>
    </row>
    <row r="12" spans="1:2">
      <c r="A12" s="130" t="s">
        <v>124</v>
      </c>
    </row>
    <row r="13" spans="1:2">
      <c r="A13" s="130" t="s">
        <v>125</v>
      </c>
    </row>
    <row r="14" spans="1:2">
      <c r="A14" s="130" t="s">
        <v>126</v>
      </c>
    </row>
    <row r="15" spans="1:2">
      <c r="A15" s="130" t="s">
        <v>127</v>
      </c>
    </row>
    <row r="16" spans="1:2">
      <c r="A16" s="130" t="s">
        <v>128</v>
      </c>
    </row>
    <row r="17" spans="1:1">
      <c r="A17" s="130" t="s">
        <v>129</v>
      </c>
    </row>
    <row r="18" spans="1:1">
      <c r="A18" s="130" t="s">
        <v>130</v>
      </c>
    </row>
    <row r="19" spans="1:1">
      <c r="A19" s="130" t="s">
        <v>131</v>
      </c>
    </row>
    <row r="20" spans="1:1">
      <c r="A20" s="130" t="s">
        <v>132</v>
      </c>
    </row>
    <row r="21" spans="1:1">
      <c r="A21" s="153" t="s">
        <v>133</v>
      </c>
    </row>
    <row r="22" spans="1:1">
      <c r="A22" s="155" t="s">
        <v>72</v>
      </c>
    </row>
    <row r="23" spans="1:1">
      <c r="A23" s="155" t="s">
        <v>74</v>
      </c>
    </row>
    <row r="24" spans="1:1">
      <c r="A24" s="155" t="s">
        <v>79</v>
      </c>
    </row>
    <row r="25" spans="1:1">
      <c r="A25" s="155" t="s">
        <v>134</v>
      </c>
    </row>
    <row r="26" spans="1:1" ht="14.25">
      <c r="A26" s="155" t="s">
        <v>135</v>
      </c>
    </row>
    <row r="27" spans="1:1" ht="14.25">
      <c r="A27" s="155" t="s">
        <v>136</v>
      </c>
    </row>
    <row r="28" spans="1:1" ht="14.25">
      <c r="A28" s="130" t="s">
        <v>137</v>
      </c>
    </row>
    <row r="29" spans="1:1" ht="14.25">
      <c r="A29" s="130" t="s">
        <v>138</v>
      </c>
    </row>
    <row r="30" spans="1:1" ht="14.25">
      <c r="A30" s="130" t="s">
        <v>139</v>
      </c>
    </row>
    <row r="31" spans="1:1" ht="14.25">
      <c r="A31" s="130" t="s">
        <v>140</v>
      </c>
    </row>
    <row r="32" spans="1:1" ht="14.25">
      <c r="A32" s="130" t="s">
        <v>141</v>
      </c>
    </row>
    <row r="33" spans="1:1" ht="14.25">
      <c r="A33" s="130" t="s">
        <v>142</v>
      </c>
    </row>
    <row r="34" spans="1:1" ht="14.25">
      <c r="A34" s="130" t="s">
        <v>143</v>
      </c>
    </row>
    <row r="35" spans="1:1" ht="14.25">
      <c r="A35" s="130" t="s">
        <v>144</v>
      </c>
    </row>
    <row r="36" spans="1:1" ht="14.25">
      <c r="A36" s="130" t="s">
        <v>145</v>
      </c>
    </row>
    <row r="37" spans="1:1" ht="14.25">
      <c r="A37" s="130" t="s">
        <v>146</v>
      </c>
    </row>
    <row r="38" spans="1:1" ht="14.25">
      <c r="A38" s="130" t="s">
        <v>147</v>
      </c>
    </row>
    <row r="39" spans="1:1">
      <c r="A39" s="153" t="s">
        <v>148</v>
      </c>
    </row>
    <row r="40" spans="1:1">
      <c r="A40" s="130" t="s">
        <v>149</v>
      </c>
    </row>
    <row r="41" spans="1:1">
      <c r="A41" s="130" t="s">
        <v>150</v>
      </c>
    </row>
    <row r="42" spans="1:1" ht="14.25"/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DE2D4-5D30-4B52-82FB-31FCA748117B}">
  <sheetPr>
    <tabColor rgb="FFA6A6A6"/>
  </sheetPr>
  <dimension ref="A1:M26"/>
  <sheetViews>
    <sheetView tabSelected="1" workbookViewId="0">
      <selection activeCell="C8" sqref="C8"/>
    </sheetView>
  </sheetViews>
  <sheetFormatPr defaultColWidth="9.140625" defaultRowHeight="15"/>
  <cols>
    <col min="1" max="1" width="18" style="18" customWidth="1"/>
    <col min="2" max="2" width="32.7109375" style="18" customWidth="1"/>
    <col min="3" max="3" width="32.5703125" style="26" customWidth="1"/>
    <col min="4" max="4" width="23" style="26" customWidth="1"/>
    <col min="5" max="5" width="23" style="17" customWidth="1"/>
    <col min="6" max="6" width="22.42578125" style="17" customWidth="1"/>
    <col min="7" max="7" width="21.7109375" style="17" customWidth="1"/>
    <col min="8" max="11" width="19.7109375" style="17" customWidth="1"/>
    <col min="12" max="12" width="15.42578125" style="18" customWidth="1"/>
    <col min="13" max="13" width="111.85546875" style="18" customWidth="1"/>
    <col min="14" max="16384" width="9.140625" style="18"/>
  </cols>
  <sheetData>
    <row r="1" spans="1:13" ht="42" customHeight="1">
      <c r="A1" s="100" t="s">
        <v>39</v>
      </c>
    </row>
    <row r="2" spans="1:13" ht="18" customHeight="1">
      <c r="A2" s="162" t="s">
        <v>29</v>
      </c>
    </row>
    <row r="3" spans="1:13" ht="17.649999999999999">
      <c r="A3" s="126" t="s">
        <v>2</v>
      </c>
      <c r="B3" s="52" t="s">
        <v>151</v>
      </c>
      <c r="C3" s="49"/>
      <c r="D3" s="49"/>
      <c r="K3" s="14"/>
      <c r="L3" s="13"/>
    </row>
    <row r="4" spans="1:13" ht="17.649999999999999">
      <c r="A4" s="126" t="s">
        <v>4</v>
      </c>
      <c r="B4" s="52" t="s">
        <v>152</v>
      </c>
      <c r="C4" s="49"/>
      <c r="D4" s="49"/>
      <c r="F4" s="15"/>
      <c r="G4" s="15"/>
      <c r="H4" s="15"/>
      <c r="I4" s="15"/>
      <c r="J4" s="15"/>
      <c r="K4" s="15"/>
      <c r="L4" s="13"/>
    </row>
    <row r="5" spans="1:13" ht="17.649999999999999">
      <c r="A5" s="126" t="s">
        <v>5</v>
      </c>
      <c r="B5" s="52" t="s">
        <v>151</v>
      </c>
      <c r="C5" s="49"/>
      <c r="D5" s="49"/>
      <c r="F5" s="15"/>
      <c r="G5" s="15"/>
      <c r="H5" s="15"/>
      <c r="I5" s="15"/>
      <c r="J5" s="15"/>
      <c r="K5" s="15"/>
      <c r="L5" s="13"/>
    </row>
    <row r="6" spans="1:13" s="35" customFormat="1" ht="66" customHeight="1">
      <c r="A6" s="78" t="s">
        <v>44</v>
      </c>
      <c r="B6" s="81" t="s">
        <v>45</v>
      </c>
      <c r="C6" s="82" t="s">
        <v>46</v>
      </c>
      <c r="D6" s="82" t="s">
        <v>47</v>
      </c>
      <c r="E6" s="83" t="s">
        <v>48</v>
      </c>
      <c r="F6" s="83" t="s">
        <v>49</v>
      </c>
      <c r="G6" s="83" t="s">
        <v>50</v>
      </c>
      <c r="H6" s="83" t="s">
        <v>51</v>
      </c>
      <c r="I6" s="83" t="s">
        <v>16</v>
      </c>
      <c r="J6" s="83" t="s">
        <v>52</v>
      </c>
      <c r="K6" s="83" t="s">
        <v>53</v>
      </c>
      <c r="L6" s="81" t="s">
        <v>54</v>
      </c>
    </row>
    <row r="7" spans="1:13" customFormat="1" ht="16.5" customHeight="1">
      <c r="A7" s="79" t="s">
        <v>55</v>
      </c>
      <c r="B7" s="133" t="s">
        <v>56</v>
      </c>
      <c r="C7" s="134" t="s">
        <v>57</v>
      </c>
      <c r="D7" s="134">
        <v>0.5</v>
      </c>
      <c r="E7" s="135">
        <v>0.05</v>
      </c>
      <c r="F7" s="135">
        <v>0.03</v>
      </c>
      <c r="G7" s="135" t="s">
        <v>58</v>
      </c>
      <c r="H7" s="135" t="s">
        <v>153</v>
      </c>
      <c r="I7" s="134">
        <v>0.12</v>
      </c>
      <c r="J7" s="134">
        <v>0.1</v>
      </c>
      <c r="K7" s="136">
        <v>0.1</v>
      </c>
      <c r="L7" s="137">
        <v>0.5</v>
      </c>
      <c r="M7" s="18"/>
    </row>
    <row r="8" spans="1:13" customFormat="1" ht="16.5" customHeight="1">
      <c r="A8" s="80" t="s">
        <v>59</v>
      </c>
      <c r="B8" s="138">
        <f>B9/$E$23</f>
        <v>0.46697038724373574</v>
      </c>
      <c r="C8" s="138">
        <f>C9/D23</f>
        <v>0.10869565217391304</v>
      </c>
      <c r="D8" s="139">
        <f>D23/E23</f>
        <v>0.52391799544419138</v>
      </c>
      <c r="E8" s="140">
        <f>E16/$E$23</f>
        <v>3.1321184510250573E-2</v>
      </c>
      <c r="F8" s="140">
        <f>E17/$E$23</f>
        <v>2.847380410022779E-2</v>
      </c>
      <c r="G8" s="140">
        <f>E14/$E$23</f>
        <v>6.5489749430523922E-2</v>
      </c>
      <c r="H8" s="140">
        <f>E15/$E$23</f>
        <v>2.562642369020501E-2</v>
      </c>
      <c r="I8" s="141">
        <f>I9/(E23-I9)</f>
        <v>0.11492063492063492</v>
      </c>
      <c r="J8" s="142">
        <f>J9/E23</f>
        <v>3.1321184510250573E-2</v>
      </c>
      <c r="K8" s="156">
        <f ca="1">K9/E23</f>
        <v>0</v>
      </c>
      <c r="L8" s="143">
        <f>L9/E23</f>
        <v>0.63211845102505693</v>
      </c>
      <c r="M8" s="18"/>
    </row>
    <row r="9" spans="1:13" customFormat="1" ht="16.5" customHeight="1">
      <c r="A9" s="80" t="s">
        <v>60</v>
      </c>
      <c r="B9" s="144">
        <f>D23-C9</f>
        <v>82000</v>
      </c>
      <c r="C9" s="144">
        <f>SUMIF(C12:C22, "N/A - Leverage Only",D12:D22)</f>
        <v>10000</v>
      </c>
      <c r="D9" s="144">
        <f>SUM(D12:D22)</f>
        <v>92000</v>
      </c>
      <c r="E9" s="203"/>
      <c r="F9" s="203"/>
      <c r="G9" s="203"/>
      <c r="H9" s="203"/>
      <c r="I9" s="145">
        <f>SUM(G12:G22)</f>
        <v>18100</v>
      </c>
      <c r="J9" s="145">
        <f>SUM(H12:H22)</f>
        <v>5500</v>
      </c>
      <c r="K9" s="157">
        <f ca="1">SUMIF(C12:C22,"N/A - Water/Wastewater Infrastructure",E13:E21)</f>
        <v>0</v>
      </c>
      <c r="L9" s="147">
        <f>SUMIF(K12:K21,"yes",E12:E21)</f>
        <v>111000</v>
      </c>
      <c r="M9" s="18"/>
    </row>
    <row r="10" spans="1:13" s="90" customFormat="1" ht="32.25" customHeight="1">
      <c r="A10" s="91"/>
      <c r="B10" s="148"/>
      <c r="C10" s="148"/>
      <c r="D10" s="148"/>
      <c r="E10" s="148"/>
      <c r="F10" s="89"/>
      <c r="G10" s="149"/>
      <c r="H10" s="150"/>
      <c r="I10" s="148"/>
      <c r="J10" s="148"/>
      <c r="K10" s="151"/>
      <c r="L10" s="152"/>
      <c r="M10" s="77"/>
    </row>
    <row r="11" spans="1:13" s="129" customFormat="1" ht="72" customHeight="1">
      <c r="A11" s="127" t="s">
        <v>61</v>
      </c>
      <c r="B11" s="128" t="s">
        <v>62</v>
      </c>
      <c r="C11" s="128" t="s">
        <v>63</v>
      </c>
      <c r="D11" s="127" t="s">
        <v>64</v>
      </c>
      <c r="E11" s="127" t="s">
        <v>65</v>
      </c>
      <c r="F11" s="127" t="s">
        <v>66</v>
      </c>
      <c r="G11" s="127" t="s">
        <v>67</v>
      </c>
      <c r="H11" s="127" t="s">
        <v>68</v>
      </c>
      <c r="I11" s="127" t="s">
        <v>69</v>
      </c>
      <c r="J11" s="127" t="s">
        <v>70</v>
      </c>
      <c r="K11" s="127" t="s">
        <v>71</v>
      </c>
    </row>
    <row r="12" spans="1:13" ht="21.75" customHeight="1">
      <c r="A12" s="84" t="s">
        <v>16</v>
      </c>
      <c r="B12" s="85" t="s">
        <v>17</v>
      </c>
      <c r="C12" s="86" t="s">
        <v>72</v>
      </c>
      <c r="D12" s="25">
        <v>1000</v>
      </c>
      <c r="E12" s="87">
        <f>SUM(G12:G12)</f>
        <v>10000</v>
      </c>
      <c r="F12" s="165"/>
      <c r="G12" s="88">
        <v>10000</v>
      </c>
      <c r="H12" s="165"/>
      <c r="I12" s="165"/>
      <c r="J12" s="165"/>
      <c r="K12" s="165"/>
      <c r="M12" s="76"/>
    </row>
    <row r="13" spans="1:13" ht="30.75" customHeight="1">
      <c r="A13" s="31" t="s">
        <v>18</v>
      </c>
      <c r="B13" s="19" t="s">
        <v>19</v>
      </c>
      <c r="C13" s="20" t="s">
        <v>72</v>
      </c>
      <c r="D13" s="23">
        <v>0</v>
      </c>
      <c r="E13" s="29">
        <f>SUM(F13:F13)</f>
        <v>12000</v>
      </c>
      <c r="F13" s="23">
        <v>12000</v>
      </c>
      <c r="G13" s="165"/>
      <c r="H13" s="165"/>
      <c r="I13" s="165"/>
      <c r="J13" s="165"/>
      <c r="K13" s="165"/>
      <c r="M13" s="77"/>
    </row>
    <row r="14" spans="1:13" ht="21.75" customHeight="1">
      <c r="A14" s="31" t="s">
        <v>20</v>
      </c>
      <c r="B14" s="19" t="s">
        <v>73</v>
      </c>
      <c r="C14" s="20" t="s">
        <v>74</v>
      </c>
      <c r="D14" s="23">
        <v>0</v>
      </c>
      <c r="E14" s="29">
        <f>SUM(Table22[[#This Row],[DIRECT 
COSTS]:[INDIRECT COSTS]])</f>
        <v>11500</v>
      </c>
      <c r="F14" s="23">
        <v>10000</v>
      </c>
      <c r="G14" s="24">
        <v>1500</v>
      </c>
      <c r="H14" s="165"/>
      <c r="I14" s="165"/>
      <c r="J14" s="165"/>
      <c r="K14" s="165"/>
      <c r="M14" s="77"/>
    </row>
    <row r="15" spans="1:13" ht="21.75" customHeight="1">
      <c r="A15" s="31" t="s">
        <v>22</v>
      </c>
      <c r="B15" s="19" t="s">
        <v>75</v>
      </c>
      <c r="C15" s="20" t="s">
        <v>74</v>
      </c>
      <c r="D15" s="23">
        <v>0</v>
      </c>
      <c r="E15" s="29">
        <f>SUM(Table22[[#This Row],[DIRECT 
COSTS]:[INDIRECT COSTS]])</f>
        <v>4500</v>
      </c>
      <c r="F15" s="23">
        <v>4000</v>
      </c>
      <c r="G15" s="24">
        <v>500</v>
      </c>
      <c r="H15" s="165"/>
      <c r="I15" s="165"/>
      <c r="J15" s="165"/>
      <c r="K15" s="165"/>
      <c r="M15" s="77"/>
    </row>
    <row r="16" spans="1:13" ht="29.25" customHeight="1">
      <c r="A16" s="31" t="s">
        <v>24</v>
      </c>
      <c r="B16" s="19" t="s">
        <v>76</v>
      </c>
      <c r="C16" s="20" t="s">
        <v>74</v>
      </c>
      <c r="D16" s="23">
        <v>5000</v>
      </c>
      <c r="E16" s="29">
        <f>SUM(Table22[[#This Row],[DIRECT 
COSTS]:[INDIRECT COSTS]])</f>
        <v>5500</v>
      </c>
      <c r="F16" s="23">
        <v>5000</v>
      </c>
      <c r="G16" s="24">
        <v>500</v>
      </c>
      <c r="H16" s="165"/>
      <c r="I16" s="165"/>
      <c r="J16" s="165"/>
      <c r="K16" s="165"/>
      <c r="M16" s="77"/>
    </row>
    <row r="17" spans="1:13" ht="21.75" customHeight="1">
      <c r="A17" s="31" t="s">
        <v>77</v>
      </c>
      <c r="B17" s="19" t="s">
        <v>78</v>
      </c>
      <c r="C17" s="20" t="s">
        <v>74</v>
      </c>
      <c r="D17" s="23">
        <v>0</v>
      </c>
      <c r="E17" s="29">
        <f>SUM(Table22[[#This Row],[DIRECT 
COSTS]:[INDIRECT COSTS]])</f>
        <v>5000</v>
      </c>
      <c r="F17" s="23">
        <v>5000</v>
      </c>
      <c r="G17" s="24">
        <v>0</v>
      </c>
      <c r="H17" s="165"/>
      <c r="I17" s="165"/>
      <c r="J17" s="165"/>
      <c r="K17" s="165"/>
      <c r="M17" s="77"/>
    </row>
    <row r="18" spans="1:13" s="17" customFormat="1" ht="36" customHeight="1">
      <c r="A18" s="40">
        <f>'Proposal Summary'!A18</f>
        <v>1</v>
      </c>
      <c r="B18" s="41" t="s">
        <v>154</v>
      </c>
      <c r="C18" s="21" t="s">
        <v>155</v>
      </c>
      <c r="D18" s="23">
        <v>75000</v>
      </c>
      <c r="E18" s="30">
        <f>SUM(Table22[[#This Row],[DIRECT 
COSTS]:[READINESS COMPLETE]])</f>
        <v>60000</v>
      </c>
      <c r="F18" s="23">
        <v>50000</v>
      </c>
      <c r="G18" s="23">
        <v>5000</v>
      </c>
      <c r="H18" s="25">
        <v>5000</v>
      </c>
      <c r="I18" s="22" t="s">
        <v>149</v>
      </c>
      <c r="J18" s="45" t="s">
        <v>149</v>
      </c>
      <c r="K18" s="44" t="str">
        <f>IF(AND(I18="yes", J18="yes"),"Yes","No")</f>
        <v>Yes</v>
      </c>
      <c r="L18" s="18"/>
    </row>
    <row r="19" spans="1:13" s="17" customFormat="1" ht="32.25" customHeight="1">
      <c r="A19" s="40">
        <f>'Proposal Summary'!A19</f>
        <v>2</v>
      </c>
      <c r="B19" s="41" t="s">
        <v>156</v>
      </c>
      <c r="C19" s="21" t="s">
        <v>157</v>
      </c>
      <c r="D19" s="23">
        <v>0</v>
      </c>
      <c r="E19" s="30">
        <f>SUM(Table22[[#This Row],[DIRECT 
COSTS]:[READINESS COMPLETE]])</f>
        <v>1100</v>
      </c>
      <c r="F19" s="23">
        <v>1000</v>
      </c>
      <c r="G19" s="23">
        <v>100</v>
      </c>
      <c r="H19" s="23">
        <v>0</v>
      </c>
      <c r="I19" s="22" t="s">
        <v>149</v>
      </c>
      <c r="J19" s="45" t="s">
        <v>150</v>
      </c>
      <c r="K19" s="44" t="str">
        <f t="shared" ref="K19:K21" si="0">IF(AND(I19="yes", J19="yes"),"Yes","No")</f>
        <v>No</v>
      </c>
      <c r="L19" s="18"/>
    </row>
    <row r="20" spans="1:13" s="17" customFormat="1" ht="21.75" customHeight="1">
      <c r="A20" s="40">
        <f>'Proposal Summary'!A20</f>
        <v>3</v>
      </c>
      <c r="B20" s="41" t="s">
        <v>158</v>
      </c>
      <c r="C20" s="21" t="s">
        <v>137</v>
      </c>
      <c r="D20" s="23">
        <v>1000</v>
      </c>
      <c r="E20" s="30">
        <f>SUM(Table22[[#This Row],[DIRECT 
COSTS]:[READINESS COMPLETE]])</f>
        <v>51000</v>
      </c>
      <c r="F20" s="23">
        <v>50000</v>
      </c>
      <c r="G20" s="23">
        <v>500</v>
      </c>
      <c r="H20" s="23">
        <v>500</v>
      </c>
      <c r="I20" s="22" t="s">
        <v>149</v>
      </c>
      <c r="J20" s="45" t="s">
        <v>149</v>
      </c>
      <c r="K20" s="44" t="str">
        <f t="shared" si="0"/>
        <v>Yes</v>
      </c>
      <c r="L20" s="18"/>
    </row>
    <row r="21" spans="1:13" s="17" customFormat="1" ht="21.75" customHeight="1">
      <c r="A21" s="40">
        <f>'Proposal Summary'!A21</f>
        <v>4</v>
      </c>
      <c r="B21" s="41" t="s">
        <v>159</v>
      </c>
      <c r="C21" s="21" t="s">
        <v>160</v>
      </c>
      <c r="D21" s="23"/>
      <c r="E21" s="30">
        <f>SUM(Table22[[#This Row],[DIRECT 
COSTS]:[READINESS COMPLETE]])</f>
        <v>15000</v>
      </c>
      <c r="F21" s="23">
        <v>15000</v>
      </c>
      <c r="G21" s="23">
        <v>0</v>
      </c>
      <c r="H21" s="23">
        <v>0</v>
      </c>
      <c r="I21" s="22" t="s">
        <v>150</v>
      </c>
      <c r="J21" s="45" t="s">
        <v>149</v>
      </c>
      <c r="K21" s="44" t="str">
        <f t="shared" si="0"/>
        <v>No</v>
      </c>
      <c r="L21" s="18"/>
    </row>
    <row r="22" spans="1:13" s="17" customFormat="1" ht="21.75" customHeight="1">
      <c r="A22" s="40">
        <f>'Proposal Summary'!A22</f>
        <v>5</v>
      </c>
      <c r="B22" s="41" t="s">
        <v>161</v>
      </c>
      <c r="C22" s="21" t="s">
        <v>79</v>
      </c>
      <c r="D22" s="23">
        <v>10000</v>
      </c>
      <c r="E22" s="165"/>
      <c r="F22" s="165"/>
      <c r="G22" s="165"/>
      <c r="H22" s="165"/>
      <c r="I22" s="165"/>
      <c r="J22" s="165"/>
      <c r="K22" s="165"/>
      <c r="L22" s="18"/>
    </row>
    <row r="23" spans="1:13" ht="15.4">
      <c r="A23" s="92" t="s">
        <v>80</v>
      </c>
      <c r="B23" s="164"/>
      <c r="C23" s="164"/>
      <c r="D23" s="72">
        <f>SUM(D12:D22)</f>
        <v>92000</v>
      </c>
      <c r="E23" s="73">
        <f>SUM(E12:E22)</f>
        <v>175600</v>
      </c>
      <c r="F23" s="73">
        <f>SUM(F12:F22)</f>
        <v>152000</v>
      </c>
      <c r="G23" s="164"/>
      <c r="H23" s="164"/>
      <c r="I23" s="164"/>
      <c r="J23" s="164"/>
      <c r="K23" s="164"/>
    </row>
    <row r="25" spans="1:13" s="17" customFormat="1">
      <c r="A25" s="18"/>
      <c r="B25" s="18"/>
      <c r="C25" s="26"/>
      <c r="D25" s="26"/>
      <c r="E25" s="27"/>
      <c r="L25" s="18"/>
    </row>
    <row r="26" spans="1:13" s="17" customFormat="1">
      <c r="A26" s="18"/>
      <c r="D26" s="26"/>
      <c r="E26" s="28"/>
      <c r="L26" s="18"/>
    </row>
  </sheetData>
  <conditionalFormatting sqref="J8 E8:F8">
    <cfRule type="cellIs" dxfId="23" priority="9" operator="greaterThan">
      <formula>0.1</formula>
    </cfRule>
  </conditionalFormatting>
  <conditionalFormatting sqref="I8">
    <cfRule type="cellIs" dxfId="22" priority="8" operator="greaterThan">
      <formula>0.12</formula>
    </cfRule>
  </conditionalFormatting>
  <conditionalFormatting sqref="H8">
    <cfRule type="cellIs" dxfId="21" priority="7" operator="greaterThan">
      <formula>0.03</formula>
    </cfRule>
  </conditionalFormatting>
  <conditionalFormatting sqref="G8 H10">
    <cfRule type="cellIs" dxfId="20" priority="6" operator="greaterThan">
      <formula>0.16</formula>
    </cfRule>
  </conditionalFormatting>
  <conditionalFormatting sqref="L8">
    <cfRule type="cellIs" dxfId="19" priority="5" operator="lessThan">
      <formula>0.5</formula>
    </cfRule>
  </conditionalFormatting>
  <conditionalFormatting sqref="K9:K10">
    <cfRule type="cellIs" dxfId="18" priority="4" operator="greaterThan">
      <formula>0.03</formula>
    </cfRule>
  </conditionalFormatting>
  <conditionalFormatting sqref="B8">
    <cfRule type="cellIs" dxfId="17" priority="3" operator="lessThan">
      <formula>0.25</formula>
    </cfRule>
  </conditionalFormatting>
  <conditionalFormatting sqref="D8">
    <cfRule type="cellIs" dxfId="16" priority="2" operator="lessThan">
      <formula>0.5</formula>
    </cfRule>
  </conditionalFormatting>
  <conditionalFormatting sqref="C8">
    <cfRule type="cellIs" dxfId="15" priority="1" operator="greaterThan">
      <formula>0.25</formula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" error="Must select a strategy from the list provided." promptTitle="Strategy" prompt="Select the appropriate Strategy from the list below. For additional information, refer to the TCC Round 2 Program Guidelines." xr:uid="{DEA7E0E3-7C7F-4A12-8ABF-A72DC2A53149}">
          <x14:formula1>
            <xm:f>Reference!$A$23:$A$37</xm:f>
          </x14:formula1>
          <xm:sqref>C11</xm:sqref>
        </x14:dataValidation>
        <x14:dataValidation type="list" allowBlank="1" showInputMessage="1" showErrorMessage="1" errorTitle="ERROR" error="Must select Yes or No" promptTitle="Select" prompt="Yes or No" xr:uid="{FDD0BF66-8E4A-44A3-B02D-FFC9F28E050B}">
          <x14:formula1>
            <xm:f>Reference!$A$40:$A$41</xm:f>
          </x14:formula1>
          <xm:sqref>I18:J21</xm:sqref>
        </x14:dataValidation>
        <x14:dataValidation type="list" allowBlank="1" showInputMessage="1" showErrorMessage="1" errorTitle="ERROR" error="Must select a strategy from the list provided." promptTitle="Strategy" prompt="Select the appropriate Strategy from the list below. For additional information, refer to the TCC Round 2 Program Guidelines." xr:uid="{87243D2C-81F7-4F73-A96A-B789AB0A72FC}">
          <x14:formula1>
            <xm:f>Reference!$A$22:$A$37</xm:f>
          </x14:formula1>
          <xm:sqref>C12:C22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64801D406C2D418CDD85B67D17D269" ma:contentTypeVersion="18" ma:contentTypeDescription="Create a new document." ma:contentTypeScope="" ma:versionID="aeb604bdcb442d0781b30b1ffab41751">
  <xsd:schema xmlns:xsd="http://www.w3.org/2001/XMLSchema" xmlns:xs="http://www.w3.org/2001/XMLSchema" xmlns:p="http://schemas.microsoft.com/office/2006/metadata/properties" xmlns:ns1="http://schemas.microsoft.com/sharepoint/v3" xmlns:ns2="9a572a07-5c4f-409b-a55f-8b21c761456d" xmlns:ns3="290c62f5-1032-42fe-bd42-a05db2c5f3b6" targetNamespace="http://schemas.microsoft.com/office/2006/metadata/properties" ma:root="true" ma:fieldsID="b98392784a4a5334e23820a4d5d0e3a6" ns1:_="" ns2:_="" ns3:_="">
    <xsd:import namespace="http://schemas.microsoft.com/sharepoint/v3"/>
    <xsd:import namespace="9a572a07-5c4f-409b-a55f-8b21c761456d"/>
    <xsd:import namespace="290c62f5-1032-42fe-bd42-a05db2c5f3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572a07-5c4f-409b-a55f-8b21c76145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f678f60-1430-418a-8fd6-70d1eba199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0c62f5-1032-42fe-bd42-a05db2c5f3b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3ed02d4-668f-4ffb-8316-5f1274ad880b}" ma:internalName="TaxCatchAll" ma:showField="CatchAllData" ma:web="290c62f5-1032-42fe-bd42-a05db2c5f3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290c62f5-1032-42fe-bd42-a05db2c5f3b6" xsi:nil="true"/>
    <lcf76f155ced4ddcb4097134ff3c332f xmlns="9a572a07-5c4f-409b-a55f-8b21c761456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6C67D4-65BF-4B9F-B62E-6038CC2BCF20}"/>
</file>

<file path=customXml/itemProps2.xml><?xml version="1.0" encoding="utf-8"?>
<ds:datastoreItem xmlns:ds="http://schemas.openxmlformats.org/officeDocument/2006/customXml" ds:itemID="{4CFE050F-D962-4B16-828A-2679AF3F4A8F}"/>
</file>

<file path=customXml/itemProps3.xml><?xml version="1.0" encoding="utf-8"?>
<ds:datastoreItem xmlns:ds="http://schemas.openxmlformats.org/officeDocument/2006/customXml" ds:itemID="{E0F03E84-2B2C-4173-94D4-D128D3DEF8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Anna Jane Jones</cp:lastModifiedBy>
  <cp:revision/>
  <dcterms:created xsi:type="dcterms:W3CDTF">2017-08-17T21:53:55Z</dcterms:created>
  <dcterms:modified xsi:type="dcterms:W3CDTF">2023-03-15T15:43:41Z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0x010100E264801D406C2D418CDD85B67D17D269</vt:lpwstr>
  </property>
  <property fmtid="{D5CDD505-2E9C-101B-9397-08002B2CF9AE}" pid="3" name="MediaServiceImageTags">
    <vt:lpwstr/>
  </property>
</Properties>
</file>